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345" windowWidth="14805" windowHeight="7770"/>
  </bookViews>
  <sheets>
    <sheet name="106" sheetId="4" r:id="rId1"/>
  </sheets>
  <calcPr calcId="125725"/>
</workbook>
</file>

<file path=xl/calcChain.xml><?xml version="1.0" encoding="utf-8"?>
<calcChain xmlns="http://schemas.openxmlformats.org/spreadsheetml/2006/main">
  <c r="I92" i="4"/>
  <c r="J92"/>
  <c r="K92"/>
  <c r="L92"/>
  <c r="M92"/>
  <c r="N92"/>
  <c r="O92"/>
  <c r="P92"/>
  <c r="Q92"/>
  <c r="R92"/>
  <c r="S92"/>
  <c r="H92"/>
  <c r="I84"/>
  <c r="J84"/>
  <c r="K84"/>
  <c r="L84"/>
  <c r="M84"/>
  <c r="N84"/>
  <c r="O84"/>
  <c r="P84"/>
  <c r="Q84"/>
  <c r="R84"/>
  <c r="S84"/>
  <c r="H84"/>
  <c r="S181"/>
  <c r="R181"/>
  <c r="Q181"/>
  <c r="P181"/>
  <c r="O181"/>
  <c r="N181"/>
  <c r="M181"/>
  <c r="L181"/>
  <c r="K181"/>
  <c r="J181"/>
  <c r="I181"/>
  <c r="H181"/>
  <c r="H153"/>
  <c r="I153"/>
  <c r="J153"/>
  <c r="K153"/>
  <c r="L153"/>
  <c r="M153"/>
  <c r="O153"/>
  <c r="P153"/>
  <c r="Q153"/>
  <c r="R153"/>
  <c r="S153"/>
  <c r="S121" l="1"/>
  <c r="R121"/>
  <c r="Q121"/>
  <c r="P121"/>
  <c r="O121"/>
  <c r="N121"/>
  <c r="M121"/>
  <c r="L121"/>
  <c r="K121"/>
  <c r="J121"/>
  <c r="I121"/>
  <c r="H121"/>
  <c r="S62"/>
  <c r="R62"/>
  <c r="Q62"/>
  <c r="P62"/>
  <c r="O62"/>
  <c r="N62"/>
  <c r="M62"/>
  <c r="L62"/>
  <c r="K62"/>
  <c r="J62"/>
  <c r="I62"/>
  <c r="H62"/>
  <c r="I33"/>
  <c r="J33"/>
  <c r="K33"/>
  <c r="L33"/>
  <c r="M33"/>
  <c r="N33"/>
  <c r="O33"/>
  <c r="P33"/>
  <c r="Q33"/>
  <c r="R33"/>
  <c r="S33"/>
  <c r="H33"/>
  <c r="I172" l="1"/>
  <c r="J172"/>
  <c r="K172"/>
  <c r="L172"/>
  <c r="M172"/>
  <c r="N172"/>
  <c r="O172"/>
  <c r="P172"/>
  <c r="Q172"/>
  <c r="R172"/>
  <c r="S172"/>
  <c r="I166"/>
  <c r="J166"/>
  <c r="K166"/>
  <c r="L166"/>
  <c r="M166"/>
  <c r="N166"/>
  <c r="O166"/>
  <c r="P166"/>
  <c r="Q166"/>
  <c r="R166"/>
  <c r="S166"/>
  <c r="H166"/>
  <c r="I169"/>
  <c r="J169"/>
  <c r="K169"/>
  <c r="L169"/>
  <c r="M169"/>
  <c r="N169"/>
  <c r="O169"/>
  <c r="P169"/>
  <c r="Q169"/>
  <c r="R169"/>
  <c r="S169"/>
  <c r="H169"/>
  <c r="H162"/>
  <c r="I162"/>
  <c r="I175" s="1"/>
  <c r="J162"/>
  <c r="K162"/>
  <c r="L162"/>
  <c r="M162"/>
  <c r="M175" s="1"/>
  <c r="N162"/>
  <c r="O162"/>
  <c r="P162"/>
  <c r="Q162"/>
  <c r="Q175" s="1"/>
  <c r="R162"/>
  <c r="S162"/>
  <c r="I143"/>
  <c r="J143"/>
  <c r="K143"/>
  <c r="L143"/>
  <c r="M143"/>
  <c r="N143"/>
  <c r="O143"/>
  <c r="P143"/>
  <c r="Q143"/>
  <c r="R143"/>
  <c r="S143"/>
  <c r="H143"/>
  <c r="I141"/>
  <c r="J141"/>
  <c r="K141"/>
  <c r="L141"/>
  <c r="M141"/>
  <c r="N141"/>
  <c r="O141"/>
  <c r="P141"/>
  <c r="Q141"/>
  <c r="R141"/>
  <c r="S141"/>
  <c r="H138"/>
  <c r="I138"/>
  <c r="J138"/>
  <c r="K138"/>
  <c r="L138"/>
  <c r="M138"/>
  <c r="N138"/>
  <c r="O138"/>
  <c r="P138"/>
  <c r="Q138"/>
  <c r="R138"/>
  <c r="S138"/>
  <c r="I135"/>
  <c r="J135"/>
  <c r="K135"/>
  <c r="L135"/>
  <c r="M135"/>
  <c r="N135"/>
  <c r="O135"/>
  <c r="P135"/>
  <c r="Q135"/>
  <c r="R135"/>
  <c r="S135"/>
  <c r="H135"/>
  <c r="H130"/>
  <c r="I106"/>
  <c r="J106"/>
  <c r="K106"/>
  <c r="L106"/>
  <c r="M106"/>
  <c r="N106"/>
  <c r="O106"/>
  <c r="P106"/>
  <c r="Q106"/>
  <c r="R106"/>
  <c r="S106"/>
  <c r="H106"/>
  <c r="H102"/>
  <c r="I102"/>
  <c r="J102"/>
  <c r="K102"/>
  <c r="L102"/>
  <c r="M102"/>
  <c r="N102"/>
  <c r="O102"/>
  <c r="P102"/>
  <c r="Q102"/>
  <c r="R102"/>
  <c r="S102"/>
  <c r="I77"/>
  <c r="J77"/>
  <c r="K77"/>
  <c r="L77"/>
  <c r="M77"/>
  <c r="N77"/>
  <c r="O77"/>
  <c r="P77"/>
  <c r="Q77"/>
  <c r="R77"/>
  <c r="S77"/>
  <c r="H77"/>
  <c r="H75"/>
  <c r="I72"/>
  <c r="J72"/>
  <c r="K72"/>
  <c r="L72"/>
  <c r="M72"/>
  <c r="N72"/>
  <c r="O72"/>
  <c r="P72"/>
  <c r="Q72"/>
  <c r="R72"/>
  <c r="S72"/>
  <c r="H72"/>
  <c r="H46"/>
  <c r="H50"/>
  <c r="I22"/>
  <c r="J22"/>
  <c r="K22"/>
  <c r="L22"/>
  <c r="M22"/>
  <c r="N22"/>
  <c r="O22"/>
  <c r="P22"/>
  <c r="Q22"/>
  <c r="R22"/>
  <c r="S22"/>
  <c r="H22"/>
  <c r="R175" l="1"/>
  <c r="P175"/>
  <c r="N175"/>
  <c r="L175"/>
  <c r="J175"/>
  <c r="S175"/>
  <c r="O175"/>
  <c r="K175"/>
  <c r="H78"/>
  <c r="H12"/>
  <c r="I12"/>
  <c r="J12"/>
  <c r="K12"/>
  <c r="L12"/>
  <c r="M12"/>
  <c r="N12"/>
  <c r="O12"/>
  <c r="P12"/>
  <c r="Q12"/>
  <c r="R12"/>
  <c r="S12"/>
  <c r="L53" l="1"/>
  <c r="M53"/>
  <c r="O53"/>
  <c r="P53"/>
  <c r="Q53"/>
  <c r="R53"/>
  <c r="S53"/>
  <c r="L50"/>
  <c r="M50"/>
  <c r="N50"/>
  <c r="O50"/>
  <c r="P50"/>
  <c r="Q50"/>
  <c r="R50"/>
  <c r="S50"/>
  <c r="L46"/>
  <c r="M46"/>
  <c r="N46"/>
  <c r="N56" s="1"/>
  <c r="O46"/>
  <c r="P46"/>
  <c r="Q46"/>
  <c r="R46"/>
  <c r="S46"/>
  <c r="L42"/>
  <c r="M42"/>
  <c r="O42"/>
  <c r="P42"/>
  <c r="Q42"/>
  <c r="R42"/>
  <c r="S42"/>
  <c r="L81"/>
  <c r="N81"/>
  <c r="O81"/>
  <c r="P81"/>
  <c r="Q81"/>
  <c r="R81"/>
  <c r="S81"/>
  <c r="L75"/>
  <c r="L78" s="1"/>
  <c r="M75"/>
  <c r="M78" s="1"/>
  <c r="M87" s="1"/>
  <c r="N75"/>
  <c r="N78" s="1"/>
  <c r="N87" s="1"/>
  <c r="O75"/>
  <c r="O78" s="1"/>
  <c r="O87" s="1"/>
  <c r="P75"/>
  <c r="P78" s="1"/>
  <c r="Q75"/>
  <c r="Q78" s="1"/>
  <c r="Q87" s="1"/>
  <c r="R75"/>
  <c r="R78" s="1"/>
  <c r="R87" s="1"/>
  <c r="S75"/>
  <c r="S78" s="1"/>
  <c r="M111"/>
  <c r="O111"/>
  <c r="P111"/>
  <c r="Q111"/>
  <c r="R111"/>
  <c r="S111"/>
  <c r="L109"/>
  <c r="L114" s="1"/>
  <c r="M109"/>
  <c r="N109"/>
  <c r="N114" s="1"/>
  <c r="O109"/>
  <c r="O114" s="1"/>
  <c r="P109"/>
  <c r="P114" s="1"/>
  <c r="Q109"/>
  <c r="Q114" s="1"/>
  <c r="R109"/>
  <c r="R114" s="1"/>
  <c r="S109"/>
  <c r="S114" s="1"/>
  <c r="L130"/>
  <c r="L146" s="1"/>
  <c r="M130"/>
  <c r="M146" s="1"/>
  <c r="N130"/>
  <c r="N146" s="1"/>
  <c r="O130"/>
  <c r="O146" s="1"/>
  <c r="P130"/>
  <c r="P146" s="1"/>
  <c r="Q130"/>
  <c r="Q146" s="1"/>
  <c r="R130"/>
  <c r="R146" s="1"/>
  <c r="S130"/>
  <c r="S146" s="1"/>
  <c r="L20"/>
  <c r="N20"/>
  <c r="O20"/>
  <c r="P20"/>
  <c r="Q20"/>
  <c r="R20"/>
  <c r="S20"/>
  <c r="L17"/>
  <c r="M17"/>
  <c r="O17"/>
  <c r="P17"/>
  <c r="Q17"/>
  <c r="R17"/>
  <c r="S17"/>
  <c r="L15"/>
  <c r="M15"/>
  <c r="M25" s="1"/>
  <c r="N15"/>
  <c r="O15"/>
  <c r="P15"/>
  <c r="Q15"/>
  <c r="R15"/>
  <c r="S15"/>
  <c r="P87" l="1"/>
  <c r="M114"/>
  <c r="L87"/>
  <c r="S87"/>
  <c r="R25"/>
  <c r="P25"/>
  <c r="L25"/>
  <c r="S25"/>
  <c r="O25"/>
  <c r="N25"/>
  <c r="Q25"/>
  <c r="S56"/>
  <c r="O56"/>
  <c r="R56"/>
  <c r="M56"/>
  <c r="L56"/>
  <c r="P56"/>
  <c r="Q56"/>
  <c r="H172"/>
  <c r="H175" s="1"/>
  <c r="K81"/>
  <c r="J81"/>
  <c r="I81"/>
  <c r="H81"/>
  <c r="H87" s="1"/>
  <c r="K75"/>
  <c r="K78" s="1"/>
  <c r="K87" s="1"/>
  <c r="J75"/>
  <c r="J78" s="1"/>
  <c r="J87" s="1"/>
  <c r="I75"/>
  <c r="I78" s="1"/>
  <c r="I87" s="1"/>
  <c r="H141"/>
  <c r="H146" s="1"/>
  <c r="K130"/>
  <c r="K146" s="1"/>
  <c r="J130"/>
  <c r="J146" s="1"/>
  <c r="I130"/>
  <c r="I146" s="1"/>
  <c r="K111"/>
  <c r="J111"/>
  <c r="H111"/>
  <c r="K109"/>
  <c r="J109"/>
  <c r="I109"/>
  <c r="I114" s="1"/>
  <c r="H109"/>
  <c r="H114" s="1"/>
  <c r="K53"/>
  <c r="J53"/>
  <c r="I53"/>
  <c r="H53"/>
  <c r="K50"/>
  <c r="J50"/>
  <c r="I50"/>
  <c r="K46"/>
  <c r="J46"/>
  <c r="I46"/>
  <c r="K42"/>
  <c r="J42"/>
  <c r="I42"/>
  <c r="H42"/>
  <c r="K20"/>
  <c r="J20"/>
  <c r="I20"/>
  <c r="H20"/>
  <c r="K17"/>
  <c r="J17"/>
  <c r="I17"/>
  <c r="H17"/>
  <c r="K15"/>
  <c r="K25" s="1"/>
  <c r="J15"/>
  <c r="J25" s="1"/>
  <c r="I15"/>
  <c r="I25" s="1"/>
  <c r="H15"/>
  <c r="H25" s="1"/>
  <c r="H56" l="1"/>
  <c r="J114"/>
  <c r="K114"/>
  <c r="J56"/>
  <c r="K56"/>
  <c r="I56"/>
</calcChain>
</file>

<file path=xl/sharedStrings.xml><?xml version="1.0" encoding="utf-8"?>
<sst xmlns="http://schemas.openxmlformats.org/spreadsheetml/2006/main" count="304" uniqueCount="145">
  <si>
    <t>Наименование  блюд</t>
  </si>
  <si>
    <t>выход</t>
  </si>
  <si>
    <t>стоимость</t>
  </si>
  <si>
    <t>Грудки куриные тушеные в соусе</t>
  </si>
  <si>
    <t>ГАРНИРЫ</t>
  </si>
  <si>
    <t>Хлеб сельский / хлеб белый</t>
  </si>
  <si>
    <t>Итого-</t>
  </si>
  <si>
    <t>2-ий день</t>
  </si>
  <si>
    <t>3-ий день</t>
  </si>
  <si>
    <t>4-ий день</t>
  </si>
  <si>
    <t>5-ий день</t>
  </si>
  <si>
    <t xml:space="preserve">6 день  </t>
  </si>
  <si>
    <t>Колбаса п/к порционно</t>
  </si>
  <si>
    <t>Биточки "Домашние" из говядины</t>
  </si>
  <si>
    <t>белки</t>
  </si>
  <si>
    <t>жиры</t>
  </si>
  <si>
    <t>углеводы</t>
  </si>
  <si>
    <t>ККАЛ</t>
  </si>
  <si>
    <t>Пюре картофельное</t>
  </si>
  <si>
    <t>Акт 2015</t>
  </si>
  <si>
    <t>Акт 2016</t>
  </si>
  <si>
    <t>511/2004</t>
  </si>
  <si>
    <t>685/2004</t>
  </si>
  <si>
    <t>628/2004</t>
  </si>
  <si>
    <t>436/2004</t>
  </si>
  <si>
    <t>493/2004</t>
  </si>
  <si>
    <t>332,516/04</t>
  </si>
  <si>
    <t>469/2004</t>
  </si>
  <si>
    <t>Т.4/2004</t>
  </si>
  <si>
    <t>520/2004</t>
  </si>
  <si>
    <t>Прик.19/99</t>
  </si>
  <si>
    <t>Акт 2013</t>
  </si>
  <si>
    <t>366/2004</t>
  </si>
  <si>
    <t>Акт 2017</t>
  </si>
  <si>
    <t>Котлеты натуральные "Нежные" из куриных грудок</t>
  </si>
  <si>
    <t>22/2010</t>
  </si>
  <si>
    <t>638/2004</t>
  </si>
  <si>
    <t>686/2004</t>
  </si>
  <si>
    <t>699/2004</t>
  </si>
  <si>
    <t>Жаркое по домашнему (с морковью)</t>
  </si>
  <si>
    <t>80/5</t>
  </si>
  <si>
    <r>
      <t xml:space="preserve">Салат картофельный с морковью, с зеленым горошком, яйцом </t>
    </r>
    <r>
      <rPr>
        <sz val="10"/>
        <rFont val="Arial Cyr"/>
        <charset val="204"/>
      </rPr>
      <t>(картофель, морковь, зел.горошек, яйцо,масло раст.)</t>
    </r>
  </si>
  <si>
    <t>Тефтели из говядины с томатным соусом (1 вариант)</t>
  </si>
  <si>
    <t>40/180</t>
  </si>
  <si>
    <t>Запеканка из творога со сгущен. молоком</t>
  </si>
  <si>
    <t>180/3</t>
  </si>
  <si>
    <r>
      <t>Салат "Мечта"</t>
    </r>
    <r>
      <rPr>
        <sz val="8"/>
        <rFont val="Arial Cyr"/>
        <charset val="204"/>
      </rPr>
      <t xml:space="preserve"> (капуста свежая, зеленый горошек, кукуруза, масло растительное)</t>
    </r>
  </si>
  <si>
    <t>200/15/5</t>
  </si>
  <si>
    <t>Рагу овощное</t>
  </si>
  <si>
    <t>80/50</t>
  </si>
  <si>
    <t>Филе минтая запеченное</t>
  </si>
  <si>
    <t>Фрикадельки в томатном  соусе</t>
  </si>
  <si>
    <t>Чай черный/зеленый "Принцесса Нури" с сахаром</t>
  </si>
  <si>
    <t>200/15</t>
  </si>
  <si>
    <t xml:space="preserve">Грудки куриные запеченные с сыром, томатом </t>
  </si>
  <si>
    <t>Напиток апельсиновый</t>
  </si>
  <si>
    <r>
      <t xml:space="preserve">Салат из свеклы с яблоками, кукурузой </t>
    </r>
    <r>
      <rPr>
        <sz val="8"/>
        <rFont val="Arial Cyr"/>
        <charset val="204"/>
      </rPr>
      <t>(свекла,яблоки,кукуруза,раст.масло)</t>
    </r>
  </si>
  <si>
    <t>150/20</t>
  </si>
  <si>
    <t>Филе минтая запеченое с сыром</t>
  </si>
  <si>
    <t>150/5</t>
  </si>
  <si>
    <t>Гуляш из куриных грудок</t>
  </si>
  <si>
    <t>Компот из кураги</t>
  </si>
  <si>
    <t>180/5</t>
  </si>
  <si>
    <t>19/2004</t>
  </si>
  <si>
    <t>541/2004</t>
  </si>
  <si>
    <t>16/2004</t>
  </si>
  <si>
    <t>461/2004</t>
  </si>
  <si>
    <t>99/2004</t>
  </si>
  <si>
    <t xml:space="preserve">Макаронные отварные (группы А) </t>
  </si>
  <si>
    <t>95/60</t>
  </si>
  <si>
    <t>200/10</t>
  </si>
  <si>
    <t>631/2004</t>
  </si>
  <si>
    <t>Компот из свежих яблок</t>
  </si>
  <si>
    <t>100/30</t>
  </si>
  <si>
    <t>484/2004</t>
  </si>
  <si>
    <t>Перец фаршированный с куриным фаршем и рисом, с соусом томатным</t>
  </si>
  <si>
    <t>105/35</t>
  </si>
  <si>
    <t>95/30</t>
  </si>
  <si>
    <t>Сэндвич с сыром и ветчиной</t>
  </si>
  <si>
    <t>Акт 2018</t>
  </si>
  <si>
    <t>Сэндвич с колбасой</t>
  </si>
  <si>
    <t>100/5</t>
  </si>
  <si>
    <t>В1</t>
  </si>
  <si>
    <t>С</t>
  </si>
  <si>
    <t>А</t>
  </si>
  <si>
    <t>Е</t>
  </si>
  <si>
    <t>Са</t>
  </si>
  <si>
    <t>Р</t>
  </si>
  <si>
    <t>Мg</t>
  </si>
  <si>
    <t>Fe</t>
  </si>
  <si>
    <t>№ Сборника рецептур</t>
  </si>
  <si>
    <t>Фрукты (апельсины, яблоки)</t>
  </si>
  <si>
    <t>ХОЛОДНЫЕ  ЗАКУСКИ (на выбор)</t>
  </si>
  <si>
    <t>ВТОРЫЕ  БЛЮДА (на выбор)</t>
  </si>
  <si>
    <t>(на выбор)</t>
  </si>
  <si>
    <t>ГАРНИР</t>
  </si>
  <si>
    <t>НАПИТОК</t>
  </si>
  <si>
    <t>ХОЛОДНЫЕ  ЗАКУСКИ(на выбор)</t>
  </si>
  <si>
    <t>ВТОРОЕ  БЛЮДО</t>
  </si>
  <si>
    <t>Понедельник</t>
  </si>
  <si>
    <t>Меню дополнительного питания</t>
  </si>
  <si>
    <t>Т.4/302/2004</t>
  </si>
  <si>
    <t>Сдоба слоеная с конфитюром</t>
  </si>
  <si>
    <t>Чай "Принцесса Нури" с сахаром, курагой</t>
  </si>
  <si>
    <t>Хлеб сельский</t>
  </si>
  <si>
    <t>ИТОГО:</t>
  </si>
  <si>
    <t>707/2001</t>
  </si>
  <si>
    <t>Сок фрутовый (разливной)</t>
  </si>
  <si>
    <t>286/1996</t>
  </si>
  <si>
    <t>160/5</t>
  </si>
  <si>
    <t>693/2004</t>
  </si>
  <si>
    <t>Какао с молоком</t>
  </si>
  <si>
    <t>732,734/2004</t>
  </si>
  <si>
    <t>Оладьи с изюмом со сгущен.молоком</t>
  </si>
  <si>
    <t>190/25</t>
  </si>
  <si>
    <t>200/5</t>
  </si>
  <si>
    <t>Омлет натуральный с маслом сливочным</t>
  </si>
  <si>
    <t>Пироженое  песочное кольцо</t>
  </si>
  <si>
    <t>Чай "Принцесса Нури" с сахаром</t>
  </si>
  <si>
    <t>305/2004</t>
  </si>
  <si>
    <t>Сыр порционно</t>
  </si>
  <si>
    <t>71/2004</t>
  </si>
  <si>
    <t>Каша молочная "Янтарная" (из пшена с яблоками) с маслом сливочным</t>
  </si>
  <si>
    <t>3/2004</t>
  </si>
  <si>
    <t>Горячий бутерброд с колбасой п/к, сыром (хлеб белый 1 с)</t>
  </si>
  <si>
    <t>40/25/15</t>
  </si>
  <si>
    <t>Каша рисовая молочная с маслом сливочныым</t>
  </si>
  <si>
    <t>648/2004</t>
  </si>
  <si>
    <t>Кисель</t>
  </si>
  <si>
    <t>Компот из изюма</t>
  </si>
  <si>
    <t>Чай "Принцесса Нури" с сахаром,с курагой</t>
  </si>
  <si>
    <t>Чай "Принцесса Нури" с сахаром,с урюком</t>
  </si>
  <si>
    <r>
      <t xml:space="preserve">Грудка куриная запеченая с картофелем </t>
    </r>
    <r>
      <rPr>
        <sz val="8"/>
        <rFont val="Arial Cyr"/>
        <charset val="204"/>
      </rPr>
      <t>(со сметаной)</t>
    </r>
  </si>
  <si>
    <t>Салат из свежих помидоров с маслом растительным</t>
  </si>
  <si>
    <t>Салат из свежих огурцов с маслом растительным</t>
  </si>
  <si>
    <t>Каша геркулесовая молочная с маслом сливочным</t>
  </si>
  <si>
    <t>Каша гречневая рассыпчатая с маслом сливочным</t>
  </si>
  <si>
    <t>Рис отварной с маслом сливочным</t>
  </si>
  <si>
    <t>Каша манная молочная с маслом сливочным</t>
  </si>
  <si>
    <t>Макаронные отварные (группы А) с маслом растительным</t>
  </si>
  <si>
    <t>90/5</t>
  </si>
  <si>
    <t>1-ый день</t>
  </si>
  <si>
    <t>1 неделя</t>
  </si>
  <si>
    <t>ПРИМЕРНОЕ  МЕНЮ  /Завтрак+доп питание /</t>
  </si>
  <si>
    <t xml:space="preserve"> для  учащихся с 11 лет и старше г.Нижнекамск на 2 полугодие 2021г.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</si>
</sst>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;[Red]0.00"/>
  </numFmts>
  <fonts count="14">
    <font>
      <sz val="11"/>
      <color theme="1"/>
      <name val="Calibri"/>
      <family val="2"/>
      <scheme val="minor"/>
    </font>
    <font>
      <b/>
      <sz val="11"/>
      <name val="Arial Cyr"/>
      <charset val="204"/>
    </font>
    <font>
      <sz val="11"/>
      <name val="Arial Cyr"/>
      <charset val="204"/>
    </font>
    <font>
      <sz val="8"/>
      <name val="Arial Cyr"/>
      <charset val="204"/>
    </font>
    <font>
      <b/>
      <sz val="9"/>
      <name val="Arial Cyr"/>
      <charset val="204"/>
    </font>
    <font>
      <sz val="10"/>
      <name val="Arial Cyr"/>
      <charset val="204"/>
    </font>
    <font>
      <sz val="12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2" fontId="0" fillId="0" borderId="0" xfId="0" applyNumberFormat="1"/>
    <xf numFmtId="0" fontId="0" fillId="0" borderId="0" xfId="0" applyFont="1"/>
    <xf numFmtId="2" fontId="4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vertical="center"/>
    </xf>
    <xf numFmtId="165" fontId="1" fillId="0" borderId="0" xfId="0" applyNumberFormat="1" applyFont="1" applyAlignment="1">
      <alignment horizontal="center"/>
    </xf>
    <xf numFmtId="0" fontId="2" fillId="0" borderId="0" xfId="0" applyFont="1" applyFill="1" applyBorder="1"/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2" fontId="9" fillId="0" borderId="0" xfId="0" applyNumberFormat="1" applyFont="1" applyAlignment="1">
      <alignment horizontal="center"/>
    </xf>
    <xf numFmtId="2" fontId="8" fillId="0" borderId="0" xfId="0" applyNumberFormat="1" applyFont="1" applyAlignment="1">
      <alignment horizontal="center"/>
    </xf>
    <xf numFmtId="2" fontId="10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49" fontId="3" fillId="0" borderId="0" xfId="0" applyNumberFormat="1" applyFont="1"/>
    <xf numFmtId="2" fontId="7" fillId="0" borderId="0" xfId="0" applyNumberFormat="1" applyFont="1" applyAlignment="1">
      <alignment horizont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0" fontId="2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0" fontId="2" fillId="2" borderId="0" xfId="0" applyFont="1" applyFill="1"/>
    <xf numFmtId="2" fontId="2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0" fillId="2" borderId="0" xfId="0" applyFill="1"/>
    <xf numFmtId="2" fontId="7" fillId="0" borderId="0" xfId="0" applyNumberFormat="1" applyFont="1" applyAlignment="1"/>
    <xf numFmtId="2" fontId="7" fillId="2" borderId="0" xfId="0" applyNumberFormat="1" applyFont="1" applyFill="1" applyAlignment="1">
      <alignment horizontal="center"/>
    </xf>
    <xf numFmtId="2" fontId="9" fillId="0" borderId="0" xfId="0" applyNumberFormat="1" applyFont="1" applyAlignment="1"/>
    <xf numFmtId="2" fontId="8" fillId="0" borderId="0" xfId="0" applyNumberFormat="1" applyFont="1" applyAlignment="1"/>
    <xf numFmtId="0" fontId="3" fillId="2" borderId="0" xfId="0" applyFont="1" applyFill="1"/>
    <xf numFmtId="1" fontId="2" fillId="2" borderId="0" xfId="0" applyNumberFormat="1" applyFont="1" applyFill="1" applyAlignment="1">
      <alignment horizontal="center"/>
    </xf>
    <xf numFmtId="2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1" fontId="1" fillId="2" borderId="0" xfId="0" applyNumberFormat="1" applyFont="1" applyFill="1" applyAlignment="1">
      <alignment horizontal="center"/>
    </xf>
    <xf numFmtId="0" fontId="1" fillId="2" borderId="0" xfId="0" applyFont="1" applyFill="1"/>
    <xf numFmtId="2" fontId="8" fillId="2" borderId="0" xfId="0" applyNumberFormat="1" applyFont="1" applyFill="1" applyAlignment="1">
      <alignment horizontal="center"/>
    </xf>
    <xf numFmtId="0" fontId="3" fillId="0" borderId="0" xfId="0" applyFont="1" applyAlignment="1">
      <alignment wrapText="1"/>
    </xf>
    <xf numFmtId="0" fontId="11" fillId="0" borderId="0" xfId="0" applyFont="1" applyBorder="1"/>
    <xf numFmtId="0" fontId="12" fillId="0" borderId="0" xfId="0" applyFont="1" applyBorder="1"/>
    <xf numFmtId="0" fontId="11" fillId="0" borderId="0" xfId="0" applyFont="1"/>
    <xf numFmtId="0" fontId="11" fillId="0" borderId="0" xfId="0" applyFont="1" applyBorder="1" applyAlignment="1">
      <alignment horizontal="center"/>
    </xf>
    <xf numFmtId="2" fontId="11" fillId="0" borderId="0" xfId="0" applyNumberFormat="1" applyFont="1" applyBorder="1" applyAlignment="1">
      <alignment horizontal="center"/>
    </xf>
    <xf numFmtId="2" fontId="11" fillId="0" borderId="0" xfId="0" applyNumberFormat="1" applyFont="1" applyAlignment="1">
      <alignment horizontal="center"/>
    </xf>
    <xf numFmtId="0" fontId="12" fillId="0" borderId="0" xfId="0" applyFont="1" applyBorder="1" applyAlignment="1">
      <alignment horizontal="center"/>
    </xf>
    <xf numFmtId="2" fontId="12" fillId="0" borderId="0" xfId="0" applyNumberFormat="1" applyFont="1" applyBorder="1" applyAlignment="1">
      <alignment horizontal="center"/>
    </xf>
    <xf numFmtId="164" fontId="12" fillId="0" borderId="0" xfId="0" applyNumberFormat="1" applyFont="1" applyBorder="1" applyAlignment="1">
      <alignment horizontal="center"/>
    </xf>
    <xf numFmtId="2" fontId="12" fillId="0" borderId="0" xfId="0" applyNumberFormat="1" applyFont="1" applyAlignment="1">
      <alignment horizontal="center"/>
    </xf>
    <xf numFmtId="2" fontId="10" fillId="0" borderId="0" xfId="0" applyNumberFormat="1" applyFont="1" applyBorder="1" applyAlignment="1">
      <alignment horizontal="center"/>
    </xf>
    <xf numFmtId="164" fontId="10" fillId="0" borderId="0" xfId="0" applyNumberFormat="1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164" fontId="9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2" fontId="9" fillId="0" borderId="0" xfId="0" applyNumberFormat="1" applyFont="1" applyBorder="1" applyAlignment="1">
      <alignment horizontal="center"/>
    </xf>
    <xf numFmtId="2" fontId="9" fillId="2" borderId="0" xfId="0" applyNumberFormat="1" applyFont="1" applyFill="1" applyAlignment="1">
      <alignment horizontal="center"/>
    </xf>
    <xf numFmtId="0" fontId="9" fillId="0" borderId="0" xfId="0" applyFont="1" applyBorder="1"/>
    <xf numFmtId="0" fontId="10" fillId="0" borderId="0" xfId="0" applyFont="1" applyBorder="1"/>
    <xf numFmtId="0" fontId="9" fillId="0" borderId="0" xfId="0" applyFont="1"/>
    <xf numFmtId="0" fontId="9" fillId="0" borderId="0" xfId="0" applyFont="1" applyFill="1" applyBorder="1"/>
    <xf numFmtId="0" fontId="1" fillId="0" borderId="0" xfId="0" applyFont="1" applyAlignment="1">
      <alignment horizontal="left"/>
    </xf>
    <xf numFmtId="1" fontId="12" fillId="0" borderId="0" xfId="0" applyNumberFormat="1" applyFon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1" fontId="0" fillId="0" borderId="0" xfId="0" applyNumberFormat="1" applyFont="1" applyBorder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49" fontId="9" fillId="0" borderId="0" xfId="0" applyNumberFormat="1" applyFont="1"/>
    <xf numFmtId="0" fontId="9" fillId="2" borderId="0" xfId="0" applyFont="1" applyFill="1" applyBorder="1"/>
    <xf numFmtId="0" fontId="9" fillId="2" borderId="0" xfId="0" applyFont="1" applyFill="1" applyBorder="1" applyAlignment="1">
      <alignment horizontal="center"/>
    </xf>
    <xf numFmtId="2" fontId="9" fillId="2" borderId="0" xfId="0" applyNumberFormat="1" applyFont="1" applyFill="1" applyBorder="1" applyAlignment="1">
      <alignment horizontal="center"/>
    </xf>
    <xf numFmtId="0" fontId="13" fillId="0" borderId="0" xfId="0" applyFont="1"/>
    <xf numFmtId="0" fontId="0" fillId="0" borderId="0" xfId="0" applyAlignment="1">
      <alignment horizont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9" fillId="0" borderId="0" xfId="0" applyFont="1" applyBorder="1" applyAlignment="1">
      <alignment wrapText="1"/>
    </xf>
    <xf numFmtId="0" fontId="9" fillId="0" borderId="0" xfId="0" applyFont="1" applyBorder="1" applyAlignment="1">
      <alignment horizontal="left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2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9" fillId="2" borderId="0" xfId="0" applyFont="1" applyFill="1" applyBorder="1" applyAlignment="1">
      <alignment horizontal="left" wrapText="1"/>
    </xf>
    <xf numFmtId="0" fontId="9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88"/>
  <sheetViews>
    <sheetView tabSelected="1" zoomScaleNormal="100" workbookViewId="0">
      <selection activeCell="B26" sqref="B26"/>
    </sheetView>
  </sheetViews>
  <sheetFormatPr defaultRowHeight="15"/>
  <cols>
    <col min="1" max="1" width="0.28515625" customWidth="1"/>
    <col min="5" max="5" width="32" customWidth="1"/>
    <col min="6" max="6" width="10" customWidth="1"/>
    <col min="7" max="7" width="9.85546875" customWidth="1"/>
    <col min="8" max="8" width="8.7109375" customWidth="1"/>
    <col min="9" max="9" width="9.42578125" customWidth="1"/>
    <col min="10" max="10" width="8.5703125" customWidth="1"/>
    <col min="11" max="11" width="8.140625" customWidth="1"/>
    <col min="12" max="16" width="9.28515625" hidden="1" customWidth="1"/>
    <col min="17" max="17" width="9.5703125" hidden="1" customWidth="1"/>
    <col min="18" max="19" width="9.28515625" hidden="1" customWidth="1"/>
  </cols>
  <sheetData>
    <row r="1" spans="1:20" ht="15" customHeight="1">
      <c r="A1" s="87" t="s">
        <v>143</v>
      </c>
      <c r="B1" s="91"/>
      <c r="C1" s="91"/>
      <c r="D1" s="91"/>
      <c r="E1" s="91"/>
      <c r="F1" s="91"/>
      <c r="G1" s="91"/>
      <c r="H1" s="91"/>
      <c r="I1" s="91"/>
      <c r="J1" s="91"/>
      <c r="K1" s="91"/>
    </row>
    <row r="2" spans="1:20" ht="15" customHeight="1">
      <c r="A2" s="87" t="s">
        <v>144</v>
      </c>
      <c r="B2" s="91"/>
      <c r="C2" s="91"/>
      <c r="D2" s="91"/>
      <c r="E2" s="91"/>
      <c r="F2" s="91"/>
      <c r="G2" s="91"/>
      <c r="H2" s="91"/>
      <c r="I2" s="91"/>
      <c r="J2" s="91"/>
      <c r="K2" s="91"/>
    </row>
    <row r="3" spans="1:20" ht="15" customHeight="1">
      <c r="A3" s="87" t="s">
        <v>142</v>
      </c>
      <c r="B3" s="87"/>
      <c r="C3" s="87"/>
      <c r="D3" s="85"/>
      <c r="E3" s="85"/>
      <c r="F3" s="85"/>
      <c r="G3" s="85"/>
      <c r="H3" s="85"/>
      <c r="I3" s="85"/>
      <c r="J3" s="85"/>
      <c r="K3" s="85"/>
    </row>
    <row r="4" spans="1:20">
      <c r="B4" s="87"/>
      <c r="C4" s="91"/>
      <c r="D4" s="91"/>
      <c r="E4" s="91"/>
      <c r="F4" s="91"/>
      <c r="G4" s="91"/>
      <c r="H4" s="91"/>
      <c r="I4" s="91"/>
      <c r="J4" s="91"/>
      <c r="K4" s="91"/>
    </row>
    <row r="5" spans="1:20">
      <c r="B5" s="84" t="s">
        <v>141</v>
      </c>
      <c r="G5" s="86"/>
    </row>
    <row r="6" spans="1:20" ht="23.25" customHeight="1">
      <c r="A6" s="53" t="s">
        <v>90</v>
      </c>
      <c r="B6" s="93" t="s">
        <v>0</v>
      </c>
      <c r="C6" s="94"/>
      <c r="D6" s="94"/>
      <c r="E6" s="94"/>
      <c r="F6" s="20" t="s">
        <v>1</v>
      </c>
      <c r="G6" s="21" t="s">
        <v>2</v>
      </c>
      <c r="H6" s="21" t="s">
        <v>14</v>
      </c>
      <c r="I6" s="21" t="s">
        <v>15</v>
      </c>
      <c r="J6" s="21" t="s">
        <v>16</v>
      </c>
      <c r="K6" s="21" t="s">
        <v>17</v>
      </c>
      <c r="L6" s="21" t="s">
        <v>82</v>
      </c>
      <c r="M6" s="21" t="s">
        <v>83</v>
      </c>
      <c r="N6" s="21" t="s">
        <v>84</v>
      </c>
      <c r="O6" s="21" t="s">
        <v>85</v>
      </c>
      <c r="P6" s="21" t="s">
        <v>86</v>
      </c>
      <c r="Q6" s="21" t="s">
        <v>87</v>
      </c>
      <c r="R6" s="21" t="s">
        <v>88</v>
      </c>
      <c r="S6" s="21" t="s">
        <v>89</v>
      </c>
    </row>
    <row r="7" spans="1:20">
      <c r="A7" s="3"/>
      <c r="B7" s="31"/>
      <c r="C7" s="32"/>
      <c r="D7" s="32"/>
      <c r="E7" s="32"/>
      <c r="F7" s="20"/>
      <c r="G7" s="34"/>
      <c r="H7" s="21"/>
      <c r="I7" s="21"/>
      <c r="J7" s="21"/>
      <c r="K7" s="21"/>
    </row>
    <row r="8" spans="1:20">
      <c r="A8" s="3"/>
      <c r="B8" s="2"/>
      <c r="C8" s="88" t="s">
        <v>92</v>
      </c>
      <c r="D8" s="88"/>
      <c r="E8" s="88"/>
      <c r="F8" s="2"/>
      <c r="G8" s="1"/>
      <c r="H8" s="1"/>
      <c r="I8" s="1"/>
      <c r="J8" s="1"/>
      <c r="K8" s="7"/>
    </row>
    <row r="9" spans="1:20">
      <c r="A9" s="3" t="s">
        <v>23</v>
      </c>
      <c r="B9" s="2" t="s">
        <v>91</v>
      </c>
      <c r="F9" s="4">
        <v>110</v>
      </c>
      <c r="G9" s="5"/>
      <c r="H9" s="4">
        <v>0.44</v>
      </c>
      <c r="I9" s="4">
        <v>0.44</v>
      </c>
      <c r="J9" s="4">
        <v>10.78</v>
      </c>
      <c r="K9" s="4">
        <v>52</v>
      </c>
      <c r="L9" s="4">
        <v>0.03</v>
      </c>
      <c r="M9" s="4">
        <v>11</v>
      </c>
      <c r="N9" s="4"/>
      <c r="O9" s="4">
        <v>0.22</v>
      </c>
      <c r="P9" s="4">
        <v>17.600000000000001</v>
      </c>
      <c r="Q9" s="4">
        <v>12.1</v>
      </c>
      <c r="R9" s="4">
        <v>9.9</v>
      </c>
      <c r="S9" s="4">
        <v>2.42</v>
      </c>
      <c r="T9" s="36"/>
    </row>
    <row r="10" spans="1:20" ht="27.75" customHeight="1">
      <c r="A10" s="3" t="s">
        <v>20</v>
      </c>
      <c r="B10" s="92" t="s">
        <v>46</v>
      </c>
      <c r="C10" s="95"/>
      <c r="D10" s="95"/>
      <c r="E10" s="95"/>
      <c r="F10" s="4">
        <v>110</v>
      </c>
      <c r="G10" s="5"/>
      <c r="H10" s="4">
        <v>1.87</v>
      </c>
      <c r="I10" s="4">
        <v>3.41</v>
      </c>
      <c r="J10" s="5">
        <v>20.68</v>
      </c>
      <c r="K10" s="6">
        <v>120</v>
      </c>
      <c r="L10" s="22">
        <v>0.04</v>
      </c>
      <c r="M10" s="22">
        <v>17.489999999999998</v>
      </c>
      <c r="N10" s="22">
        <v>0.11</v>
      </c>
      <c r="O10" s="22">
        <v>0.44</v>
      </c>
      <c r="P10" s="22">
        <v>50.6</v>
      </c>
      <c r="Q10" s="22">
        <v>60.5</v>
      </c>
      <c r="R10" s="22">
        <v>16.5</v>
      </c>
      <c r="S10" s="22">
        <v>0.88</v>
      </c>
      <c r="T10" s="36"/>
    </row>
    <row r="11" spans="1:20">
      <c r="A11" s="3" t="s">
        <v>63</v>
      </c>
      <c r="B11" s="2" t="s">
        <v>133</v>
      </c>
      <c r="F11" s="4" t="s">
        <v>40</v>
      </c>
      <c r="G11" s="5"/>
      <c r="H11" s="4">
        <v>0.79</v>
      </c>
      <c r="I11" s="4">
        <v>8.14</v>
      </c>
      <c r="J11" s="4">
        <v>2.72</v>
      </c>
      <c r="K11" s="6">
        <v>90</v>
      </c>
      <c r="L11" s="22">
        <v>0.05</v>
      </c>
      <c r="M11" s="22">
        <v>14.56</v>
      </c>
      <c r="N11" s="22">
        <v>0.16</v>
      </c>
      <c r="O11" s="22">
        <v>0.04</v>
      </c>
      <c r="P11" s="22">
        <v>36</v>
      </c>
      <c r="Q11" s="22">
        <v>26.4</v>
      </c>
      <c r="R11" s="22">
        <v>13.6</v>
      </c>
      <c r="S11" s="22">
        <v>0.64</v>
      </c>
      <c r="T11" s="36"/>
    </row>
    <row r="12" spans="1:20">
      <c r="A12" s="3"/>
      <c r="B12" s="2"/>
      <c r="C12" s="2"/>
      <c r="D12" s="2"/>
      <c r="E12" s="2"/>
      <c r="F12" s="4"/>
      <c r="G12" s="8"/>
      <c r="H12" s="8">
        <f>SUM(H9:H11)/3</f>
        <v>1.0333333333333334</v>
      </c>
      <c r="I12" s="8">
        <f t="shared" ref="I12:S12" si="0">SUM(I9:I11)/3</f>
        <v>3.9966666666666666</v>
      </c>
      <c r="J12" s="8">
        <f t="shared" si="0"/>
        <v>11.393333333333333</v>
      </c>
      <c r="K12" s="8">
        <f t="shared" si="0"/>
        <v>87.333333333333329</v>
      </c>
      <c r="L12" s="8">
        <f t="shared" si="0"/>
        <v>0.04</v>
      </c>
      <c r="M12" s="8">
        <f t="shared" si="0"/>
        <v>14.35</v>
      </c>
      <c r="N12" s="8">
        <f t="shared" si="0"/>
        <v>9.0000000000000011E-2</v>
      </c>
      <c r="O12" s="8">
        <f t="shared" si="0"/>
        <v>0.23333333333333336</v>
      </c>
      <c r="P12" s="8">
        <f t="shared" si="0"/>
        <v>34.733333333333334</v>
      </c>
      <c r="Q12" s="8">
        <f t="shared" si="0"/>
        <v>33</v>
      </c>
      <c r="R12" s="8">
        <f t="shared" si="0"/>
        <v>13.333333333333334</v>
      </c>
      <c r="S12" s="8">
        <f t="shared" si="0"/>
        <v>1.3133333333333332</v>
      </c>
      <c r="T12" s="36"/>
    </row>
    <row r="13" spans="1:20">
      <c r="A13" s="3"/>
      <c r="B13" s="2"/>
      <c r="C13" s="1" t="s">
        <v>93</v>
      </c>
      <c r="D13" s="2"/>
      <c r="E13" s="2"/>
      <c r="F13" s="4"/>
      <c r="G13" s="8"/>
      <c r="H13" s="8"/>
      <c r="I13" s="8"/>
      <c r="J13" s="8"/>
      <c r="K13" s="9"/>
      <c r="L13" s="22"/>
      <c r="M13" s="22"/>
      <c r="N13" s="22"/>
      <c r="O13" s="22"/>
      <c r="P13" s="22"/>
      <c r="Q13" s="22"/>
      <c r="R13" s="22"/>
      <c r="S13" s="22"/>
      <c r="T13" s="36"/>
    </row>
    <row r="14" spans="1:20">
      <c r="A14" s="3" t="s">
        <v>25</v>
      </c>
      <c r="B14" s="2" t="s">
        <v>3</v>
      </c>
      <c r="F14" s="4" t="s">
        <v>69</v>
      </c>
      <c r="G14" s="5"/>
      <c r="H14" s="4">
        <v>29.53</v>
      </c>
      <c r="I14" s="5">
        <v>12.4</v>
      </c>
      <c r="J14" s="5">
        <v>4.83</v>
      </c>
      <c r="K14" s="6">
        <v>249</v>
      </c>
      <c r="L14" s="22">
        <v>7.0000000000000007E-2</v>
      </c>
      <c r="M14" s="22">
        <v>5.44</v>
      </c>
      <c r="N14" s="22">
        <v>11.81</v>
      </c>
      <c r="O14" s="22">
        <v>1.06</v>
      </c>
      <c r="P14" s="22">
        <v>22.43</v>
      </c>
      <c r="Q14" s="22">
        <v>94.48</v>
      </c>
      <c r="R14" s="22">
        <v>24.8</v>
      </c>
      <c r="S14" s="22">
        <v>1.06</v>
      </c>
      <c r="T14" s="36"/>
    </row>
    <row r="15" spans="1:20">
      <c r="A15" s="3"/>
      <c r="B15" s="2"/>
      <c r="F15" s="4"/>
      <c r="G15" s="8"/>
      <c r="H15" s="8">
        <f t="shared" ref="H15:S15" si="1">SUM(H14)</f>
        <v>29.53</v>
      </c>
      <c r="I15" s="8">
        <f t="shared" si="1"/>
        <v>12.4</v>
      </c>
      <c r="J15" s="8">
        <f t="shared" si="1"/>
        <v>4.83</v>
      </c>
      <c r="K15" s="9">
        <f t="shared" si="1"/>
        <v>249</v>
      </c>
      <c r="L15" s="27">
        <f t="shared" si="1"/>
        <v>7.0000000000000007E-2</v>
      </c>
      <c r="M15" s="27">
        <f t="shared" si="1"/>
        <v>5.44</v>
      </c>
      <c r="N15" s="27">
        <f t="shared" si="1"/>
        <v>11.81</v>
      </c>
      <c r="O15" s="27">
        <f t="shared" si="1"/>
        <v>1.06</v>
      </c>
      <c r="P15" s="27">
        <f t="shared" si="1"/>
        <v>22.43</v>
      </c>
      <c r="Q15" s="27">
        <f t="shared" si="1"/>
        <v>94.48</v>
      </c>
      <c r="R15" s="27">
        <f t="shared" si="1"/>
        <v>24.8</v>
      </c>
      <c r="S15" s="27">
        <f t="shared" si="1"/>
        <v>1.06</v>
      </c>
      <c r="T15" s="36"/>
    </row>
    <row r="16" spans="1:20">
      <c r="A16" s="3" t="s">
        <v>24</v>
      </c>
      <c r="B16" s="2" t="s">
        <v>39</v>
      </c>
      <c r="C16" s="2"/>
      <c r="D16" s="2"/>
      <c r="E16" s="2"/>
      <c r="F16" s="4" t="s">
        <v>43</v>
      </c>
      <c r="G16" s="5"/>
      <c r="H16" s="5">
        <v>11.5</v>
      </c>
      <c r="I16" s="4">
        <v>14</v>
      </c>
      <c r="J16" s="4">
        <v>16.399999999999999</v>
      </c>
      <c r="K16" s="6">
        <v>270</v>
      </c>
      <c r="L16" s="22">
        <v>0.12</v>
      </c>
      <c r="M16" s="22">
        <v>5.01</v>
      </c>
      <c r="N16" s="22"/>
      <c r="O16" s="22">
        <v>4.0999999999999996</v>
      </c>
      <c r="P16" s="22">
        <v>22.76</v>
      </c>
      <c r="Q16" s="22">
        <v>195.9</v>
      </c>
      <c r="R16" s="22">
        <v>46.6</v>
      </c>
      <c r="S16" s="22">
        <v>3.05</v>
      </c>
      <c r="T16" s="36"/>
    </row>
    <row r="17" spans="1:21">
      <c r="A17" s="3"/>
      <c r="B17" s="2"/>
      <c r="C17" s="2"/>
      <c r="D17" s="2"/>
      <c r="E17" s="2"/>
      <c r="F17" s="4"/>
      <c r="G17" s="8"/>
      <c r="H17" s="8">
        <f t="shared" ref="H17:M17" si="2">SUM(H16)</f>
        <v>11.5</v>
      </c>
      <c r="I17" s="8">
        <f t="shared" si="2"/>
        <v>14</v>
      </c>
      <c r="J17" s="8">
        <f t="shared" si="2"/>
        <v>16.399999999999999</v>
      </c>
      <c r="K17" s="9">
        <f t="shared" si="2"/>
        <v>270</v>
      </c>
      <c r="L17" s="27">
        <f t="shared" si="2"/>
        <v>0.12</v>
      </c>
      <c r="M17" s="27">
        <f t="shared" si="2"/>
        <v>5.01</v>
      </c>
      <c r="N17" s="27"/>
      <c r="O17" s="27">
        <f>SUM(O16)</f>
        <v>4.0999999999999996</v>
      </c>
      <c r="P17" s="27">
        <f>SUM(P16)</f>
        <v>22.76</v>
      </c>
      <c r="Q17" s="27">
        <f>SUM(Q16)</f>
        <v>195.9</v>
      </c>
      <c r="R17" s="27">
        <f>SUM(R16)</f>
        <v>46.6</v>
      </c>
      <c r="S17" s="27">
        <f>SUM(S16)</f>
        <v>3.05</v>
      </c>
      <c r="T17" s="36"/>
    </row>
    <row r="18" spans="1:21">
      <c r="A18" s="3"/>
      <c r="B18" s="2"/>
      <c r="C18" s="1" t="s">
        <v>95</v>
      </c>
      <c r="D18" s="1"/>
      <c r="E18" s="2"/>
      <c r="F18" s="4"/>
      <c r="G18" s="4"/>
      <c r="H18" s="4"/>
      <c r="I18" s="4"/>
      <c r="J18" s="4"/>
      <c r="K18" s="6"/>
      <c r="L18" s="22"/>
      <c r="M18" s="22"/>
      <c r="N18" s="22"/>
      <c r="O18" s="22"/>
      <c r="P18" s="22"/>
      <c r="Q18" s="22"/>
      <c r="R18" s="22"/>
      <c r="S18" s="22"/>
      <c r="T18" s="36"/>
    </row>
    <row r="19" spans="1:21">
      <c r="A19" s="3" t="s">
        <v>26</v>
      </c>
      <c r="B19" s="2" t="s">
        <v>68</v>
      </c>
      <c r="C19" s="2"/>
      <c r="D19" s="2"/>
      <c r="E19" s="2"/>
      <c r="F19" s="4">
        <v>180</v>
      </c>
      <c r="G19" s="5"/>
      <c r="H19" s="4">
        <v>6.9</v>
      </c>
      <c r="I19" s="4">
        <v>5.51</v>
      </c>
      <c r="J19" s="4">
        <v>41.94</v>
      </c>
      <c r="K19" s="4">
        <v>269</v>
      </c>
      <c r="L19" s="22">
        <v>0.08</v>
      </c>
      <c r="M19" s="22"/>
      <c r="N19" s="22">
        <v>21.2</v>
      </c>
      <c r="O19" s="22">
        <v>0.96</v>
      </c>
      <c r="P19" s="22">
        <v>11.16</v>
      </c>
      <c r="Q19" s="22">
        <v>48.72</v>
      </c>
      <c r="R19" s="22">
        <v>8.76</v>
      </c>
      <c r="S19" s="22">
        <v>0.9</v>
      </c>
      <c r="T19" s="36"/>
    </row>
    <row r="20" spans="1:21">
      <c r="A20" s="3"/>
      <c r="B20" s="2"/>
      <c r="C20" s="1" t="s">
        <v>96</v>
      </c>
      <c r="D20" s="1"/>
      <c r="E20" s="2"/>
      <c r="F20" s="4"/>
      <c r="G20" s="8"/>
      <c r="H20" s="8">
        <f>SUM(H19)</f>
        <v>6.9</v>
      </c>
      <c r="I20" s="8">
        <f>SUM(I19)</f>
        <v>5.51</v>
      </c>
      <c r="J20" s="8">
        <f>SUM(J19)</f>
        <v>41.94</v>
      </c>
      <c r="K20" s="9">
        <f>SUM(K19)</f>
        <v>269</v>
      </c>
      <c r="L20" s="27">
        <f>SUM(L19)</f>
        <v>0.08</v>
      </c>
      <c r="M20" s="27"/>
      <c r="N20" s="27">
        <f t="shared" ref="N20:S20" si="3">SUM(N19)</f>
        <v>21.2</v>
      </c>
      <c r="O20" s="27">
        <f t="shared" si="3"/>
        <v>0.96</v>
      </c>
      <c r="P20" s="27">
        <f t="shared" si="3"/>
        <v>11.16</v>
      </c>
      <c r="Q20" s="27">
        <f t="shared" si="3"/>
        <v>48.72</v>
      </c>
      <c r="R20" s="27">
        <f t="shared" si="3"/>
        <v>8.76</v>
      </c>
      <c r="S20" s="27">
        <f t="shared" si="3"/>
        <v>0.9</v>
      </c>
      <c r="T20" s="36"/>
    </row>
    <row r="21" spans="1:21" ht="30" customHeight="1">
      <c r="A21" s="3" t="s">
        <v>37</v>
      </c>
      <c r="B21" s="92" t="s">
        <v>129</v>
      </c>
      <c r="C21" s="92"/>
      <c r="D21" s="92"/>
      <c r="E21" s="92"/>
      <c r="F21" s="4">
        <v>200</v>
      </c>
      <c r="G21" s="5"/>
      <c r="H21" s="4">
        <v>0.35</v>
      </c>
      <c r="I21" s="4">
        <v>0.08</v>
      </c>
      <c r="J21" s="4">
        <v>29.85</v>
      </c>
      <c r="K21" s="4">
        <v>122.2</v>
      </c>
      <c r="L21" s="22">
        <v>0.02</v>
      </c>
      <c r="M21" s="22"/>
      <c r="N21" s="22"/>
      <c r="O21" s="22"/>
      <c r="P21" s="22">
        <v>20.32</v>
      </c>
      <c r="Q21" s="22">
        <v>19.36</v>
      </c>
      <c r="R21" s="22">
        <v>8.1199999999999992</v>
      </c>
      <c r="S21" s="22">
        <v>0.45</v>
      </c>
      <c r="T21" s="36"/>
    </row>
    <row r="22" spans="1:21">
      <c r="A22" s="3"/>
      <c r="B22" s="2"/>
      <c r="C22" s="2"/>
      <c r="D22" s="2"/>
      <c r="E22" s="2"/>
      <c r="F22" s="4"/>
      <c r="G22" s="8"/>
      <c r="H22" s="8">
        <f>SUM(H21)</f>
        <v>0.35</v>
      </c>
      <c r="I22" s="8">
        <f t="shared" ref="I22:S22" si="4">SUM(I21)</f>
        <v>0.08</v>
      </c>
      <c r="J22" s="8">
        <f t="shared" si="4"/>
        <v>29.85</v>
      </c>
      <c r="K22" s="8">
        <f t="shared" si="4"/>
        <v>122.2</v>
      </c>
      <c r="L22" s="8">
        <f t="shared" si="4"/>
        <v>0.02</v>
      </c>
      <c r="M22" s="8">
        <f t="shared" si="4"/>
        <v>0</v>
      </c>
      <c r="N22" s="8">
        <f t="shared" si="4"/>
        <v>0</v>
      </c>
      <c r="O22" s="8">
        <f t="shared" si="4"/>
        <v>0</v>
      </c>
      <c r="P22" s="8">
        <f t="shared" si="4"/>
        <v>20.32</v>
      </c>
      <c r="Q22" s="8">
        <f t="shared" si="4"/>
        <v>19.36</v>
      </c>
      <c r="R22" s="8">
        <f t="shared" si="4"/>
        <v>8.1199999999999992</v>
      </c>
      <c r="S22" s="8">
        <f t="shared" si="4"/>
        <v>0.45</v>
      </c>
      <c r="T22" s="36"/>
    </row>
    <row r="23" spans="1:21">
      <c r="A23" s="3"/>
      <c r="B23" s="2" t="s">
        <v>5</v>
      </c>
      <c r="C23" s="2"/>
      <c r="D23" s="2"/>
      <c r="E23" s="2"/>
      <c r="F23" s="4">
        <v>40</v>
      </c>
      <c r="G23" s="5"/>
      <c r="H23" s="4">
        <v>2.9</v>
      </c>
      <c r="I23" s="4">
        <v>0.8</v>
      </c>
      <c r="J23" s="4">
        <v>17</v>
      </c>
      <c r="K23" s="4">
        <v>90</v>
      </c>
      <c r="L23" s="22">
        <v>0.04</v>
      </c>
      <c r="M23" s="22"/>
      <c r="N23" s="22"/>
      <c r="O23" s="22">
        <v>0.4</v>
      </c>
      <c r="P23" s="22">
        <v>8.6999999999999993</v>
      </c>
      <c r="Q23" s="22">
        <v>34.1</v>
      </c>
      <c r="R23" s="22">
        <v>9.1</v>
      </c>
      <c r="S23" s="22">
        <v>0.52</v>
      </c>
      <c r="T23" s="36"/>
    </row>
    <row r="24" spans="1:21">
      <c r="A24" s="3"/>
      <c r="B24" s="2"/>
      <c r="C24" s="2"/>
      <c r="D24" s="2"/>
      <c r="E24" s="2"/>
      <c r="F24" s="4"/>
      <c r="G24" s="5"/>
      <c r="H24" s="4"/>
      <c r="I24" s="8"/>
      <c r="J24" s="8"/>
      <c r="K24" s="9"/>
      <c r="L24" s="22"/>
      <c r="M24" s="22"/>
      <c r="N24" s="22"/>
      <c r="O24" s="22"/>
      <c r="P24" s="22"/>
      <c r="Q24" s="22"/>
      <c r="R24" s="22"/>
      <c r="S24" s="22"/>
      <c r="T24" s="36"/>
    </row>
    <row r="25" spans="1:21">
      <c r="A25" s="3"/>
      <c r="B25" s="2"/>
      <c r="C25" s="2"/>
      <c r="D25" s="2"/>
      <c r="E25" s="23"/>
      <c r="F25" s="10" t="s">
        <v>6</v>
      </c>
      <c r="G25" s="8"/>
      <c r="H25" s="8">
        <f>H12+H15+H20+H22+H23</f>
        <v>40.713333333333338</v>
      </c>
      <c r="I25" s="8">
        <f t="shared" ref="I25:S25" si="5">I12+I15+I20+I22+I23</f>
        <v>22.786666666666665</v>
      </c>
      <c r="J25" s="8">
        <f t="shared" si="5"/>
        <v>105.01333333333332</v>
      </c>
      <c r="K25" s="8">
        <f t="shared" si="5"/>
        <v>817.5333333333333</v>
      </c>
      <c r="L25" s="8">
        <f t="shared" si="5"/>
        <v>0.25</v>
      </c>
      <c r="M25" s="8">
        <f t="shared" si="5"/>
        <v>19.79</v>
      </c>
      <c r="N25" s="8">
        <f t="shared" si="5"/>
        <v>33.1</v>
      </c>
      <c r="O25" s="8">
        <f t="shared" si="5"/>
        <v>2.6533333333333333</v>
      </c>
      <c r="P25" s="8">
        <f t="shared" si="5"/>
        <v>97.343333333333348</v>
      </c>
      <c r="Q25" s="8">
        <f t="shared" si="5"/>
        <v>229.66</v>
      </c>
      <c r="R25" s="8">
        <f t="shared" si="5"/>
        <v>64.11333333333333</v>
      </c>
      <c r="S25" s="8">
        <f t="shared" si="5"/>
        <v>4.2433333333333332</v>
      </c>
      <c r="T25" s="8"/>
      <c r="U25" s="8"/>
    </row>
    <row r="26" spans="1:21">
      <c r="A26" s="3"/>
      <c r="B26" s="2"/>
      <c r="C26" s="1"/>
      <c r="D26" s="2"/>
      <c r="E26" s="23"/>
      <c r="F26" s="4"/>
      <c r="G26" s="4"/>
      <c r="H26" s="4"/>
      <c r="I26" s="4"/>
      <c r="J26" s="4"/>
      <c r="K26" s="6"/>
    </row>
    <row r="27" spans="1:21">
      <c r="A27" s="54"/>
      <c r="B27" s="55" t="s">
        <v>99</v>
      </c>
      <c r="C27" s="55"/>
      <c r="D27" s="55"/>
      <c r="E27" s="54"/>
      <c r="F27" s="54"/>
      <c r="G27" s="54"/>
      <c r="H27" s="55"/>
      <c r="I27" s="55"/>
      <c r="J27" s="55"/>
      <c r="K27" s="56"/>
      <c r="L27" s="56"/>
      <c r="M27" s="56"/>
      <c r="N27" s="56"/>
      <c r="O27" s="56"/>
      <c r="P27" s="56"/>
      <c r="Q27" s="56"/>
      <c r="R27" s="56"/>
    </row>
    <row r="28" spans="1:21">
      <c r="A28" s="71"/>
      <c r="B28" s="72" t="s">
        <v>100</v>
      </c>
      <c r="C28" s="71"/>
      <c r="D28" s="71"/>
      <c r="E28" s="12"/>
      <c r="F28" s="54"/>
      <c r="G28" s="54"/>
      <c r="H28" s="54"/>
      <c r="I28" s="54"/>
      <c r="J28" s="54"/>
      <c r="K28" s="54"/>
      <c r="L28" s="56"/>
      <c r="M28" s="56"/>
      <c r="N28" s="56"/>
      <c r="O28" s="56"/>
      <c r="P28" s="56"/>
      <c r="Q28" s="56"/>
      <c r="R28" s="56"/>
      <c r="S28" s="56"/>
    </row>
    <row r="29" spans="1:21">
      <c r="A29" s="71" t="s">
        <v>101</v>
      </c>
      <c r="B29" s="71" t="s">
        <v>135</v>
      </c>
      <c r="C29" s="71"/>
      <c r="D29" s="71"/>
      <c r="E29" s="12"/>
      <c r="F29" s="68" t="s">
        <v>62</v>
      </c>
      <c r="G29" s="58"/>
      <c r="H29" s="67">
        <v>7.5</v>
      </c>
      <c r="I29" s="67">
        <v>7.4</v>
      </c>
      <c r="J29" s="67">
        <v>32.799999999999997</v>
      </c>
      <c r="K29" s="68">
        <v>235</v>
      </c>
      <c r="L29" s="24">
        <v>0.12</v>
      </c>
      <c r="M29" s="24">
        <v>0.2</v>
      </c>
      <c r="N29" s="24">
        <v>50.06</v>
      </c>
      <c r="O29" s="24">
        <v>0.59</v>
      </c>
      <c r="P29" s="24">
        <v>125.81</v>
      </c>
      <c r="Q29" s="24">
        <v>156.30000000000001</v>
      </c>
      <c r="R29" s="24">
        <v>44.64</v>
      </c>
      <c r="S29" s="24">
        <v>1.04</v>
      </c>
    </row>
    <row r="30" spans="1:21">
      <c r="A30" s="71"/>
      <c r="B30" s="71" t="s">
        <v>102</v>
      </c>
      <c r="C30" s="71"/>
      <c r="D30" s="71"/>
      <c r="E30" s="12"/>
      <c r="F30" s="68">
        <v>50</v>
      </c>
      <c r="G30" s="58"/>
      <c r="H30" s="69">
        <v>2</v>
      </c>
      <c r="I30" s="69">
        <v>0.35</v>
      </c>
      <c r="J30" s="69">
        <v>31.2</v>
      </c>
      <c r="K30" s="68">
        <v>148</v>
      </c>
      <c r="L30" s="24">
        <v>0.08</v>
      </c>
      <c r="M30" s="24"/>
      <c r="N30" s="24">
        <v>13</v>
      </c>
      <c r="O30" s="24">
        <v>0.7</v>
      </c>
      <c r="P30" s="24">
        <v>13</v>
      </c>
      <c r="Q30" s="24">
        <v>46</v>
      </c>
      <c r="R30" s="24">
        <v>17</v>
      </c>
      <c r="S30" s="24">
        <v>1</v>
      </c>
    </row>
    <row r="31" spans="1:21" ht="15" customHeight="1">
      <c r="A31" s="71" t="s">
        <v>37</v>
      </c>
      <c r="B31" s="90" t="s">
        <v>103</v>
      </c>
      <c r="C31" s="90"/>
      <c r="D31" s="90"/>
      <c r="E31" s="90"/>
      <c r="F31" s="68" t="s">
        <v>47</v>
      </c>
      <c r="G31" s="58"/>
      <c r="H31" s="4">
        <v>7.0000000000000007E-2</v>
      </c>
      <c r="I31" s="4">
        <v>0.02</v>
      </c>
      <c r="J31" s="4">
        <v>15</v>
      </c>
      <c r="K31" s="4">
        <v>60</v>
      </c>
      <c r="L31" s="22"/>
      <c r="M31" s="22">
        <v>0.03</v>
      </c>
      <c r="N31" s="22"/>
      <c r="O31" s="22"/>
      <c r="P31" s="22">
        <v>11.1</v>
      </c>
      <c r="Q31" s="22">
        <v>3.9</v>
      </c>
      <c r="R31" s="22">
        <v>2.2999999999999998</v>
      </c>
      <c r="S31" s="22">
        <v>0.49</v>
      </c>
    </row>
    <row r="32" spans="1:21">
      <c r="A32" s="73"/>
      <c r="B32" s="71" t="s">
        <v>104</v>
      </c>
      <c r="C32" s="71"/>
      <c r="D32" s="71"/>
      <c r="E32" s="12"/>
      <c r="F32" s="68">
        <v>35</v>
      </c>
      <c r="G32" s="58"/>
      <c r="H32" s="67">
        <v>2.2999999999999998</v>
      </c>
      <c r="I32" s="67">
        <v>0.4</v>
      </c>
      <c r="J32" s="67">
        <v>12.3</v>
      </c>
      <c r="K32" s="68">
        <v>72</v>
      </c>
      <c r="L32" s="24">
        <v>0.04</v>
      </c>
      <c r="M32" s="24"/>
      <c r="N32" s="24"/>
      <c r="O32" s="24">
        <v>0.4</v>
      </c>
      <c r="P32" s="24">
        <v>8.1999999999999993</v>
      </c>
      <c r="Q32" s="24">
        <v>36.9</v>
      </c>
      <c r="R32" s="24">
        <v>11</v>
      </c>
      <c r="S32" s="24">
        <v>0.91</v>
      </c>
    </row>
    <row r="33" spans="1:19">
      <c r="A33" s="55"/>
      <c r="B33" s="55" t="s">
        <v>105</v>
      </c>
      <c r="C33" s="55"/>
      <c r="D33" s="55"/>
      <c r="F33" s="60"/>
      <c r="G33" s="64"/>
      <c r="H33" s="65">
        <f>SUM(H29:H32)</f>
        <v>11.870000000000001</v>
      </c>
      <c r="I33" s="65">
        <f t="shared" ref="I33:S33" si="6">SUM(I29:I32)</f>
        <v>8.17</v>
      </c>
      <c r="J33" s="65">
        <f t="shared" si="6"/>
        <v>91.3</v>
      </c>
      <c r="K33" s="65">
        <f t="shared" si="6"/>
        <v>515</v>
      </c>
      <c r="L33" s="65">
        <f t="shared" si="6"/>
        <v>0.24000000000000002</v>
      </c>
      <c r="M33" s="65">
        <f t="shared" si="6"/>
        <v>0.23</v>
      </c>
      <c r="N33" s="65">
        <f t="shared" si="6"/>
        <v>63.06</v>
      </c>
      <c r="O33" s="65">
        <f t="shared" si="6"/>
        <v>1.69</v>
      </c>
      <c r="P33" s="65">
        <f t="shared" si="6"/>
        <v>158.10999999999999</v>
      </c>
      <c r="Q33" s="65">
        <f t="shared" si="6"/>
        <v>243.10000000000002</v>
      </c>
      <c r="R33" s="65">
        <f t="shared" si="6"/>
        <v>74.94</v>
      </c>
      <c r="S33" s="65">
        <f t="shared" si="6"/>
        <v>3.4400000000000004</v>
      </c>
    </row>
    <row r="34" spans="1:19">
      <c r="A34" s="55"/>
      <c r="B34" s="55"/>
      <c r="C34" s="55"/>
      <c r="D34" s="55"/>
      <c r="F34" s="60"/>
      <c r="G34" s="61"/>
      <c r="H34" s="62"/>
      <c r="I34" s="62"/>
      <c r="J34" s="62"/>
      <c r="K34" s="60"/>
      <c r="L34" s="63"/>
      <c r="M34" s="63"/>
      <c r="N34" s="63"/>
      <c r="O34" s="63"/>
      <c r="P34" s="63"/>
      <c r="Q34" s="63"/>
      <c r="R34" s="63"/>
      <c r="S34" s="63"/>
    </row>
    <row r="35" spans="1:19">
      <c r="A35" s="3"/>
      <c r="L35" s="11"/>
      <c r="M35" s="11"/>
      <c r="N35" s="11"/>
      <c r="O35" s="11"/>
      <c r="P35" s="11"/>
      <c r="Q35" s="11"/>
      <c r="R35" s="11"/>
      <c r="S35" s="11"/>
    </row>
    <row r="36" spans="1:19">
      <c r="A36" s="3"/>
      <c r="B36" s="1" t="s">
        <v>7</v>
      </c>
      <c r="C36" s="2"/>
      <c r="D36" s="2"/>
      <c r="E36" s="2"/>
      <c r="F36" s="10"/>
      <c r="G36" s="8"/>
      <c r="H36" s="1"/>
      <c r="L36" s="11"/>
      <c r="M36" s="11"/>
      <c r="N36" s="11"/>
      <c r="O36" s="11"/>
      <c r="P36" s="11"/>
      <c r="Q36" s="11"/>
      <c r="R36" s="11"/>
      <c r="S36" s="11"/>
    </row>
    <row r="37" spans="1:19" ht="192">
      <c r="A37" s="53" t="s">
        <v>90</v>
      </c>
      <c r="B37" s="93" t="s">
        <v>0</v>
      </c>
      <c r="C37" s="94"/>
      <c r="D37" s="94"/>
      <c r="E37" s="94"/>
      <c r="F37" s="20" t="s">
        <v>1</v>
      </c>
      <c r="G37" s="21" t="s">
        <v>2</v>
      </c>
      <c r="H37" s="21" t="s">
        <v>14</v>
      </c>
      <c r="I37" s="21" t="s">
        <v>15</v>
      </c>
      <c r="J37" s="21" t="s">
        <v>16</v>
      </c>
      <c r="K37" s="21" t="s">
        <v>17</v>
      </c>
      <c r="L37" s="21" t="s">
        <v>82</v>
      </c>
      <c r="M37" s="21" t="s">
        <v>83</v>
      </c>
      <c r="N37" s="21" t="s">
        <v>84</v>
      </c>
      <c r="O37" s="21" t="s">
        <v>85</v>
      </c>
      <c r="P37" s="21" t="s">
        <v>86</v>
      </c>
      <c r="Q37" s="21" t="s">
        <v>87</v>
      </c>
      <c r="R37" s="21" t="s">
        <v>88</v>
      </c>
      <c r="S37" s="21" t="s">
        <v>89</v>
      </c>
    </row>
    <row r="38" spans="1:19">
      <c r="A38" s="3"/>
      <c r="B38" s="31"/>
      <c r="C38" s="32"/>
      <c r="D38" s="32"/>
      <c r="E38" s="32"/>
      <c r="F38" s="20"/>
      <c r="G38" s="34"/>
      <c r="H38" s="21"/>
      <c r="I38" s="21"/>
      <c r="J38" s="21"/>
      <c r="K38" s="21"/>
    </row>
    <row r="39" spans="1:19">
      <c r="A39" s="3"/>
      <c r="B39" s="2"/>
      <c r="C39" s="88" t="s">
        <v>92</v>
      </c>
      <c r="D39" s="88"/>
      <c r="E39" s="88"/>
      <c r="F39" s="2"/>
      <c r="G39" s="1"/>
      <c r="H39" s="1"/>
      <c r="I39" s="1"/>
      <c r="J39" s="1"/>
      <c r="K39" s="7"/>
    </row>
    <row r="40" spans="1:19">
      <c r="A40" s="3" t="s">
        <v>65</v>
      </c>
      <c r="B40" s="2" t="s">
        <v>134</v>
      </c>
      <c r="F40" s="4" t="s">
        <v>81</v>
      </c>
      <c r="G40" s="5"/>
      <c r="H40" s="4">
        <v>0.6</v>
      </c>
      <c r="I40" s="4">
        <v>7.1</v>
      </c>
      <c r="J40" s="4">
        <v>3</v>
      </c>
      <c r="K40" s="6">
        <v>79</v>
      </c>
      <c r="L40" s="44">
        <v>0.02</v>
      </c>
      <c r="M40" s="44">
        <v>5.5</v>
      </c>
      <c r="N40" s="42"/>
      <c r="O40" s="44">
        <v>2.1</v>
      </c>
      <c r="P40" s="44">
        <v>23</v>
      </c>
      <c r="Q40" s="44">
        <v>28</v>
      </c>
      <c r="R40" s="44">
        <v>13</v>
      </c>
      <c r="S40" s="44">
        <v>0.6</v>
      </c>
    </row>
    <row r="41" spans="1:19">
      <c r="A41" s="3" t="s">
        <v>23</v>
      </c>
      <c r="B41" s="2" t="s">
        <v>91</v>
      </c>
      <c r="F41" s="4">
        <v>100</v>
      </c>
      <c r="G41" s="5"/>
      <c r="H41" s="4">
        <v>0.4</v>
      </c>
      <c r="I41" s="4">
        <v>0.4</v>
      </c>
      <c r="J41" s="4">
        <v>9.8000000000000007</v>
      </c>
      <c r="K41" s="4">
        <v>47</v>
      </c>
      <c r="L41" s="42">
        <v>0.03</v>
      </c>
      <c r="M41" s="42">
        <v>10</v>
      </c>
      <c r="N41" s="42"/>
      <c r="O41" s="42">
        <v>0.2</v>
      </c>
      <c r="P41" s="42">
        <v>16</v>
      </c>
      <c r="Q41" s="42">
        <v>11</v>
      </c>
      <c r="R41" s="42">
        <v>9</v>
      </c>
      <c r="S41" s="42">
        <v>2.2000000000000002</v>
      </c>
    </row>
    <row r="42" spans="1:19">
      <c r="A42" s="3"/>
      <c r="B42" s="2"/>
      <c r="F42" s="4"/>
      <c r="G42" s="8"/>
      <c r="H42" s="8">
        <f t="shared" ref="H42:K42" si="7">SUM(H40:H41)/2</f>
        <v>0.5</v>
      </c>
      <c r="I42" s="8">
        <f t="shared" si="7"/>
        <v>3.75</v>
      </c>
      <c r="J42" s="8">
        <f t="shared" si="7"/>
        <v>6.4</v>
      </c>
      <c r="K42" s="9">
        <f t="shared" si="7"/>
        <v>63</v>
      </c>
      <c r="L42" s="45">
        <f>SUM(L40:L41)</f>
        <v>0.05</v>
      </c>
      <c r="M42" s="45">
        <f>SUM(M40:M41)</f>
        <v>15.5</v>
      </c>
      <c r="N42" s="45"/>
      <c r="O42" s="45">
        <f>SUM(O40:O41)</f>
        <v>2.3000000000000003</v>
      </c>
      <c r="P42" s="45">
        <f>SUM(P40:P41)</f>
        <v>39</v>
      </c>
      <c r="Q42" s="45">
        <f>SUM(Q40:Q41)</f>
        <v>39</v>
      </c>
      <c r="R42" s="45">
        <f>SUM(R40:R41)</f>
        <v>22</v>
      </c>
      <c r="S42" s="45">
        <f>SUM(S40:S41)</f>
        <v>2.8000000000000003</v>
      </c>
    </row>
    <row r="43" spans="1:19">
      <c r="A43" s="3"/>
      <c r="B43" s="2"/>
      <c r="C43" s="1" t="s">
        <v>93</v>
      </c>
      <c r="D43" s="2"/>
      <c r="E43" s="2"/>
      <c r="F43" s="4"/>
      <c r="G43" s="8"/>
      <c r="H43" s="8"/>
      <c r="I43" s="4"/>
      <c r="J43" s="4"/>
      <c r="K43" s="4"/>
      <c r="L43" s="42"/>
      <c r="M43" s="42"/>
      <c r="N43" s="42"/>
      <c r="O43" s="42"/>
      <c r="P43" s="42"/>
      <c r="Q43" s="42"/>
      <c r="R43" s="42"/>
      <c r="S43" s="42"/>
    </row>
    <row r="44" spans="1:19" ht="29.25" customHeight="1">
      <c r="A44" s="3" t="s">
        <v>66</v>
      </c>
      <c r="B44" s="92" t="s">
        <v>42</v>
      </c>
      <c r="C44" s="95"/>
      <c r="D44" s="95"/>
      <c r="E44" s="95"/>
      <c r="F44" s="19" t="s">
        <v>73</v>
      </c>
      <c r="G44" s="5"/>
      <c r="H44" s="4">
        <v>14.01</v>
      </c>
      <c r="I44" s="4">
        <v>24.01</v>
      </c>
      <c r="J44" s="4">
        <v>8.75</v>
      </c>
      <c r="K44" s="6">
        <v>307</v>
      </c>
      <c r="L44" s="42">
        <v>0.1</v>
      </c>
      <c r="M44" s="42"/>
      <c r="N44" s="42">
        <v>14.41</v>
      </c>
      <c r="O44" s="42">
        <v>1.63</v>
      </c>
      <c r="P44" s="42">
        <v>26</v>
      </c>
      <c r="Q44" s="42">
        <v>218.08</v>
      </c>
      <c r="R44" s="42">
        <v>40.409999999999997</v>
      </c>
      <c r="S44" s="42">
        <v>2.31</v>
      </c>
    </row>
    <row r="45" spans="1:19">
      <c r="A45" s="3" t="s">
        <v>31</v>
      </c>
      <c r="B45" s="2" t="s">
        <v>34</v>
      </c>
      <c r="F45" s="4">
        <v>100</v>
      </c>
      <c r="G45" s="5"/>
      <c r="H45" s="4">
        <v>30.73</v>
      </c>
      <c r="I45" s="4">
        <v>16.079999999999998</v>
      </c>
      <c r="J45" s="4">
        <v>2.83</v>
      </c>
      <c r="K45" s="4">
        <v>279</v>
      </c>
      <c r="L45" s="42">
        <v>7.0000000000000007E-2</v>
      </c>
      <c r="M45" s="42">
        <v>0.6</v>
      </c>
      <c r="N45" s="42">
        <v>51.9</v>
      </c>
      <c r="O45" s="42">
        <v>0.9</v>
      </c>
      <c r="P45" s="42">
        <v>21.2</v>
      </c>
      <c r="Q45" s="42">
        <v>150</v>
      </c>
      <c r="R45" s="42">
        <v>22.7</v>
      </c>
      <c r="S45" s="42">
        <v>1.9</v>
      </c>
    </row>
    <row r="46" spans="1:19">
      <c r="A46" s="3"/>
      <c r="B46" s="2"/>
      <c r="F46" s="4"/>
      <c r="G46" s="8"/>
      <c r="H46" s="8">
        <f>SUM(H44:H45)/2</f>
        <v>22.37</v>
      </c>
      <c r="I46" s="8">
        <f>SUM(I44:I45)/2</f>
        <v>20.045000000000002</v>
      </c>
      <c r="J46" s="8">
        <f>SUM(J44:J45)/2</f>
        <v>5.79</v>
      </c>
      <c r="K46" s="9">
        <f>SUM(K44:K45)/2</f>
        <v>293</v>
      </c>
      <c r="L46" s="45">
        <f t="shared" ref="L46:S46" si="8">SUM(L44:L45)</f>
        <v>0.17</v>
      </c>
      <c r="M46" s="45">
        <f t="shared" si="8"/>
        <v>0.6</v>
      </c>
      <c r="N46" s="45">
        <f t="shared" si="8"/>
        <v>66.31</v>
      </c>
      <c r="O46" s="45">
        <f t="shared" si="8"/>
        <v>2.5299999999999998</v>
      </c>
      <c r="P46" s="45">
        <f t="shared" si="8"/>
        <v>47.2</v>
      </c>
      <c r="Q46" s="45">
        <f t="shared" si="8"/>
        <v>368.08000000000004</v>
      </c>
      <c r="R46" s="45">
        <f t="shared" si="8"/>
        <v>63.11</v>
      </c>
      <c r="S46" s="45">
        <f t="shared" si="8"/>
        <v>4.21</v>
      </c>
    </row>
    <row r="47" spans="1:19">
      <c r="A47" s="3"/>
      <c r="B47" s="2"/>
      <c r="C47" s="1" t="s">
        <v>4</v>
      </c>
      <c r="D47" s="1" t="s">
        <v>94</v>
      </c>
      <c r="E47" s="2"/>
      <c r="F47" s="4"/>
      <c r="G47" s="8"/>
      <c r="H47" s="8"/>
      <c r="I47" s="8"/>
      <c r="J47" s="8"/>
      <c r="K47" s="9"/>
      <c r="L47" s="45"/>
      <c r="M47" s="45"/>
      <c r="N47" s="45"/>
      <c r="O47" s="45"/>
      <c r="P47" s="45"/>
      <c r="Q47" s="45"/>
      <c r="R47" s="45"/>
      <c r="S47" s="45"/>
    </row>
    <row r="48" spans="1:19">
      <c r="A48" s="3" t="s">
        <v>28</v>
      </c>
      <c r="B48" s="2" t="s">
        <v>136</v>
      </c>
      <c r="C48" s="2"/>
      <c r="D48" s="2"/>
      <c r="E48" s="2"/>
      <c r="F48" s="4" t="s">
        <v>70</v>
      </c>
      <c r="G48" s="5"/>
      <c r="H48" s="4">
        <v>11.73</v>
      </c>
      <c r="I48" s="4">
        <v>15.39</v>
      </c>
      <c r="J48" s="4">
        <v>52.96</v>
      </c>
      <c r="K48" s="6">
        <v>396</v>
      </c>
      <c r="L48" s="42">
        <v>0.2</v>
      </c>
      <c r="M48" s="42">
        <v>1.1299999999999999</v>
      </c>
      <c r="N48" s="42">
        <v>45.33</v>
      </c>
      <c r="O48" s="42">
        <v>1.43</v>
      </c>
      <c r="P48" s="42">
        <v>72.53</v>
      </c>
      <c r="Q48" s="42">
        <v>251</v>
      </c>
      <c r="R48" s="42">
        <v>174.67</v>
      </c>
      <c r="S48" s="42">
        <v>5.31</v>
      </c>
    </row>
    <row r="49" spans="1:19">
      <c r="A49" s="3" t="s">
        <v>64</v>
      </c>
      <c r="B49" s="2" t="s">
        <v>48</v>
      </c>
      <c r="C49" s="2"/>
      <c r="D49" s="2"/>
      <c r="E49" s="2"/>
      <c r="F49" s="4">
        <v>150</v>
      </c>
      <c r="G49" s="5"/>
      <c r="H49" s="4">
        <v>3.25</v>
      </c>
      <c r="I49" s="4">
        <v>7.3</v>
      </c>
      <c r="J49" s="4">
        <v>18.5</v>
      </c>
      <c r="K49" s="4">
        <v>153</v>
      </c>
      <c r="L49" s="42">
        <v>0.04</v>
      </c>
      <c r="M49" s="42">
        <v>7.16</v>
      </c>
      <c r="N49" s="42">
        <v>9.6999999999999993</v>
      </c>
      <c r="O49" s="42">
        <v>2.8</v>
      </c>
      <c r="P49" s="42">
        <v>32.6</v>
      </c>
      <c r="Q49" s="42">
        <v>43.8</v>
      </c>
      <c r="R49" s="42">
        <v>22.5</v>
      </c>
      <c r="S49" s="42">
        <v>0.71</v>
      </c>
    </row>
    <row r="50" spans="1:19">
      <c r="A50" s="3"/>
      <c r="G50" s="8"/>
      <c r="H50" s="8">
        <f>SUM(H48:H49)/2</f>
        <v>7.49</v>
      </c>
      <c r="I50" s="8">
        <f t="shared" ref="I50:K50" si="9">SUM(I48:I49)/2</f>
        <v>11.345000000000001</v>
      </c>
      <c r="J50" s="8">
        <f t="shared" si="9"/>
        <v>35.730000000000004</v>
      </c>
      <c r="K50" s="9">
        <f t="shared" si="9"/>
        <v>274.5</v>
      </c>
      <c r="L50" s="45">
        <f t="shared" ref="L50:S50" si="10">SUM(L48:L49)</f>
        <v>0.24000000000000002</v>
      </c>
      <c r="M50" s="45">
        <f t="shared" si="10"/>
        <v>8.2899999999999991</v>
      </c>
      <c r="N50" s="45">
        <f t="shared" si="10"/>
        <v>55.03</v>
      </c>
      <c r="O50" s="45">
        <f t="shared" si="10"/>
        <v>4.2299999999999995</v>
      </c>
      <c r="P50" s="45">
        <f t="shared" si="10"/>
        <v>105.13</v>
      </c>
      <c r="Q50" s="45">
        <f t="shared" si="10"/>
        <v>294.8</v>
      </c>
      <c r="R50" s="45">
        <f t="shared" si="10"/>
        <v>197.17</v>
      </c>
      <c r="S50" s="45">
        <f t="shared" si="10"/>
        <v>6.02</v>
      </c>
    </row>
    <row r="51" spans="1:19">
      <c r="A51" s="3"/>
      <c r="B51" s="2"/>
      <c r="C51" s="1" t="s">
        <v>96</v>
      </c>
      <c r="D51" s="1"/>
      <c r="E51" s="2"/>
      <c r="F51" s="4"/>
      <c r="G51" s="4"/>
      <c r="H51" s="4"/>
      <c r="I51" s="4"/>
      <c r="J51" s="4"/>
      <c r="K51" s="4"/>
      <c r="L51" s="42"/>
      <c r="M51" s="42"/>
      <c r="N51" s="42"/>
      <c r="O51" s="42"/>
      <c r="P51" s="42"/>
      <c r="Q51" s="42"/>
      <c r="R51" s="42"/>
      <c r="S51" s="42"/>
    </row>
    <row r="52" spans="1:19">
      <c r="A52" s="3" t="s">
        <v>71</v>
      </c>
      <c r="B52" s="92" t="s">
        <v>72</v>
      </c>
      <c r="C52" s="92"/>
      <c r="D52" s="92"/>
      <c r="E52" s="92"/>
      <c r="F52" s="4">
        <v>200</v>
      </c>
      <c r="G52" s="5"/>
      <c r="H52" s="4">
        <v>0.2</v>
      </c>
      <c r="I52" s="4">
        <v>0.1</v>
      </c>
      <c r="J52" s="4">
        <v>25.4</v>
      </c>
      <c r="K52" s="4">
        <v>99</v>
      </c>
      <c r="L52" s="42">
        <v>0.01</v>
      </c>
      <c r="M52" s="42">
        <v>1.6</v>
      </c>
      <c r="N52" s="42"/>
      <c r="O52" s="42">
        <v>0.08</v>
      </c>
      <c r="P52" s="42">
        <v>6.27</v>
      </c>
      <c r="Q52" s="42">
        <v>3.83</v>
      </c>
      <c r="R52" s="42">
        <v>3.13</v>
      </c>
      <c r="S52" s="42">
        <v>0.83</v>
      </c>
    </row>
    <row r="53" spans="1:19">
      <c r="A53" s="3"/>
      <c r="B53" s="2"/>
      <c r="C53" s="2"/>
      <c r="D53" s="2"/>
      <c r="E53" s="2"/>
      <c r="F53" s="4"/>
      <c r="G53" s="8"/>
      <c r="H53" s="8">
        <f t="shared" ref="H53:K53" si="11">SUM(H52)</f>
        <v>0.2</v>
      </c>
      <c r="I53" s="8">
        <f t="shared" si="11"/>
        <v>0.1</v>
      </c>
      <c r="J53" s="8">
        <f t="shared" si="11"/>
        <v>25.4</v>
      </c>
      <c r="K53" s="9">
        <f t="shared" si="11"/>
        <v>99</v>
      </c>
      <c r="L53" s="45">
        <f>SUM(L52)</f>
        <v>0.01</v>
      </c>
      <c r="M53" s="45">
        <f>SUM(M52)</f>
        <v>1.6</v>
      </c>
      <c r="N53" s="45"/>
      <c r="O53" s="45">
        <f>SUM(O52)</f>
        <v>0.08</v>
      </c>
      <c r="P53" s="45">
        <f>SUM(P52)</f>
        <v>6.27</v>
      </c>
      <c r="Q53" s="45">
        <f>SUM(Q52)</f>
        <v>3.83</v>
      </c>
      <c r="R53" s="45">
        <f>SUM(R52)</f>
        <v>3.13</v>
      </c>
      <c r="S53" s="45">
        <f>SUM(S52)</f>
        <v>0.83</v>
      </c>
    </row>
    <row r="54" spans="1:19">
      <c r="A54" s="3"/>
      <c r="B54" s="2" t="s">
        <v>5</v>
      </c>
      <c r="C54" s="2"/>
      <c r="D54" s="2"/>
      <c r="E54" s="2"/>
      <c r="F54" s="4">
        <v>40</v>
      </c>
      <c r="G54" s="5"/>
      <c r="H54" s="4">
        <v>2.9</v>
      </c>
      <c r="I54" s="4">
        <v>0.8</v>
      </c>
      <c r="J54" s="4">
        <v>17</v>
      </c>
      <c r="K54" s="4">
        <v>90</v>
      </c>
      <c r="L54" s="42">
        <v>0.04</v>
      </c>
      <c r="M54" s="42"/>
      <c r="N54" s="42"/>
      <c r="O54" s="42">
        <v>0.4</v>
      </c>
      <c r="P54" s="42">
        <v>8.6999999999999993</v>
      </c>
      <c r="Q54" s="42">
        <v>34.1</v>
      </c>
      <c r="R54" s="42">
        <v>9.1</v>
      </c>
      <c r="S54" s="42">
        <v>0.52</v>
      </c>
    </row>
    <row r="55" spans="1:19">
      <c r="A55" s="3"/>
      <c r="B55" s="2"/>
      <c r="C55" s="2"/>
      <c r="D55" s="2"/>
      <c r="E55" s="2"/>
      <c r="F55" s="4"/>
      <c r="G55" s="5"/>
      <c r="H55" s="4"/>
      <c r="I55" s="13"/>
      <c r="J55" s="13"/>
      <c r="K55" s="14"/>
      <c r="L55" s="42"/>
      <c r="M55" s="42"/>
      <c r="N55" s="42"/>
      <c r="O55" s="42"/>
      <c r="P55" s="42"/>
      <c r="Q55" s="42"/>
      <c r="R55" s="42"/>
      <c r="S55" s="42"/>
    </row>
    <row r="56" spans="1:19">
      <c r="A56" s="3"/>
      <c r="B56" s="2"/>
      <c r="C56" s="2"/>
      <c r="D56" s="2"/>
      <c r="E56" s="23"/>
      <c r="F56" s="10" t="s">
        <v>6</v>
      </c>
      <c r="G56" s="8"/>
      <c r="H56" s="8">
        <f t="shared" ref="H56:S56" si="12">H42+H46+H50+H53+H54</f>
        <v>33.46</v>
      </c>
      <c r="I56" s="8">
        <f t="shared" si="12"/>
        <v>36.04</v>
      </c>
      <c r="J56" s="8">
        <f t="shared" si="12"/>
        <v>90.32</v>
      </c>
      <c r="K56" s="9">
        <f t="shared" si="12"/>
        <v>819.5</v>
      </c>
      <c r="L56" s="8">
        <f t="shared" si="12"/>
        <v>0.51000000000000012</v>
      </c>
      <c r="M56" s="8">
        <f t="shared" si="12"/>
        <v>25.990000000000002</v>
      </c>
      <c r="N56" s="8">
        <f t="shared" si="12"/>
        <v>121.34</v>
      </c>
      <c r="O56" s="8">
        <f t="shared" si="12"/>
        <v>9.5399999999999991</v>
      </c>
      <c r="P56" s="8">
        <f t="shared" si="12"/>
        <v>206.29999999999998</v>
      </c>
      <c r="Q56" s="8">
        <f t="shared" si="12"/>
        <v>739.81000000000017</v>
      </c>
      <c r="R56" s="8">
        <f t="shared" si="12"/>
        <v>294.51</v>
      </c>
      <c r="S56" s="8">
        <f t="shared" si="12"/>
        <v>14.379999999999999</v>
      </c>
    </row>
    <row r="57" spans="1:19">
      <c r="A57" s="3"/>
    </row>
    <row r="58" spans="1:19">
      <c r="A58" s="73"/>
      <c r="B58" s="72" t="s">
        <v>100</v>
      </c>
      <c r="C58" s="71"/>
      <c r="D58" s="71"/>
      <c r="E58" s="73"/>
      <c r="F58" s="73"/>
      <c r="G58" s="73"/>
      <c r="H58" s="73"/>
      <c r="I58" s="73"/>
      <c r="J58" s="73"/>
      <c r="K58" s="24"/>
      <c r="L58" s="24"/>
      <c r="M58" s="24"/>
      <c r="N58" s="24"/>
      <c r="O58" s="24"/>
      <c r="P58" s="24"/>
      <c r="Q58" s="24"/>
      <c r="R58" s="24"/>
      <c r="S58" s="29"/>
    </row>
    <row r="59" spans="1:19">
      <c r="A59" s="71" t="s">
        <v>108</v>
      </c>
      <c r="B59" s="90" t="s">
        <v>116</v>
      </c>
      <c r="C59" s="90"/>
      <c r="D59" s="90"/>
      <c r="E59" s="90"/>
      <c r="F59" s="68" t="s">
        <v>109</v>
      </c>
      <c r="G59" s="69"/>
      <c r="H59" s="69">
        <v>16.04</v>
      </c>
      <c r="I59" s="69">
        <v>30.35</v>
      </c>
      <c r="J59" s="69">
        <v>3.11</v>
      </c>
      <c r="K59" s="68">
        <v>351</v>
      </c>
      <c r="L59" s="24">
        <v>0.05</v>
      </c>
      <c r="M59" s="24">
        <v>0.05</v>
      </c>
      <c r="N59" s="24">
        <v>207.2</v>
      </c>
      <c r="O59" s="24">
        <v>1.61</v>
      </c>
      <c r="P59" s="24">
        <v>146.6</v>
      </c>
      <c r="Q59" s="24">
        <v>317.66000000000003</v>
      </c>
      <c r="R59" s="24">
        <v>23.92</v>
      </c>
      <c r="S59" s="24">
        <v>3.54</v>
      </c>
    </row>
    <row r="60" spans="1:19">
      <c r="A60" s="71" t="s">
        <v>110</v>
      </c>
      <c r="B60" s="89" t="s">
        <v>111</v>
      </c>
      <c r="C60" s="89"/>
      <c r="D60" s="89"/>
      <c r="E60" s="12"/>
      <c r="F60" s="68">
        <v>200</v>
      </c>
      <c r="G60" s="69"/>
      <c r="H60" s="69">
        <v>3.5</v>
      </c>
      <c r="I60" s="69">
        <v>3.4</v>
      </c>
      <c r="J60" s="69">
        <v>22.3</v>
      </c>
      <c r="K60" s="68">
        <v>130</v>
      </c>
      <c r="L60" s="24">
        <v>0.03</v>
      </c>
      <c r="M60" s="24">
        <v>0.52</v>
      </c>
      <c r="N60" s="24">
        <v>18</v>
      </c>
      <c r="O60" s="24">
        <v>0.11</v>
      </c>
      <c r="P60" s="24">
        <v>110.6</v>
      </c>
      <c r="Q60" s="24">
        <v>101.1</v>
      </c>
      <c r="R60" s="24">
        <v>27</v>
      </c>
      <c r="S60" s="24">
        <v>0.9</v>
      </c>
    </row>
    <row r="61" spans="1:19">
      <c r="A61" s="71"/>
      <c r="B61" s="71" t="s">
        <v>104</v>
      </c>
      <c r="C61" s="71"/>
      <c r="D61" s="71"/>
      <c r="E61" s="12"/>
      <c r="F61" s="68">
        <v>35</v>
      </c>
      <c r="G61" s="69"/>
      <c r="H61" s="67">
        <v>2.2999999999999998</v>
      </c>
      <c r="I61" s="67">
        <v>0.4</v>
      </c>
      <c r="J61" s="67">
        <v>12.3</v>
      </c>
      <c r="K61" s="68">
        <v>72</v>
      </c>
      <c r="L61" s="24">
        <v>0.04</v>
      </c>
      <c r="M61" s="24"/>
      <c r="N61" s="24"/>
      <c r="O61" s="24">
        <v>0.4</v>
      </c>
      <c r="P61" s="24">
        <v>8.1999999999999993</v>
      </c>
      <c r="Q61" s="24">
        <v>36.9</v>
      </c>
      <c r="R61" s="24">
        <v>11</v>
      </c>
      <c r="S61" s="24">
        <v>0.91</v>
      </c>
    </row>
    <row r="62" spans="1:19" ht="15.75" customHeight="1">
      <c r="A62" s="72"/>
      <c r="B62" s="72" t="s">
        <v>105</v>
      </c>
      <c r="C62" s="72"/>
      <c r="D62" s="72"/>
      <c r="E62" s="12"/>
      <c r="F62" s="66"/>
      <c r="G62" s="64"/>
      <c r="H62" s="65">
        <f t="shared" ref="H62:S62" si="13">SUM(H59:H61)</f>
        <v>21.84</v>
      </c>
      <c r="I62" s="65">
        <f t="shared" si="13"/>
        <v>34.15</v>
      </c>
      <c r="J62" s="65">
        <f t="shared" si="13"/>
        <v>37.71</v>
      </c>
      <c r="K62" s="66">
        <f t="shared" si="13"/>
        <v>553</v>
      </c>
      <c r="L62" s="26">
        <f t="shared" si="13"/>
        <v>0.12</v>
      </c>
      <c r="M62" s="26">
        <f t="shared" si="13"/>
        <v>0.57000000000000006</v>
      </c>
      <c r="N62" s="26">
        <f t="shared" si="13"/>
        <v>225.2</v>
      </c>
      <c r="O62" s="26">
        <f t="shared" si="13"/>
        <v>2.12</v>
      </c>
      <c r="P62" s="26">
        <f t="shared" si="13"/>
        <v>265.39999999999998</v>
      </c>
      <c r="Q62" s="26">
        <f t="shared" si="13"/>
        <v>455.65999999999997</v>
      </c>
      <c r="R62" s="26">
        <f t="shared" si="13"/>
        <v>61.92</v>
      </c>
      <c r="S62" s="26">
        <f t="shared" si="13"/>
        <v>5.3500000000000005</v>
      </c>
    </row>
    <row r="63" spans="1:19" ht="15.75" customHeight="1"/>
    <row r="65" spans="1:20">
      <c r="A65" s="3"/>
      <c r="B65" s="1" t="s">
        <v>8</v>
      </c>
      <c r="C65" s="1"/>
      <c r="D65" s="1"/>
      <c r="E65" s="2"/>
      <c r="F65" s="2"/>
      <c r="G65" s="2"/>
      <c r="H65" s="2"/>
      <c r="I65" s="4"/>
      <c r="J65" s="4"/>
      <c r="K65" s="4"/>
    </row>
    <row r="66" spans="1:20" ht="255">
      <c r="A66" s="33" t="s">
        <v>90</v>
      </c>
      <c r="B66" s="93" t="s">
        <v>0</v>
      </c>
      <c r="C66" s="94"/>
      <c r="D66" s="94"/>
      <c r="E66" s="94"/>
      <c r="F66" s="20" t="s">
        <v>1</v>
      </c>
      <c r="G66" s="21" t="s">
        <v>2</v>
      </c>
      <c r="H66" s="21" t="s">
        <v>14</v>
      </c>
      <c r="I66" s="21" t="s">
        <v>15</v>
      </c>
      <c r="J66" s="21" t="s">
        <v>16</v>
      </c>
      <c r="K66" s="21" t="s">
        <v>17</v>
      </c>
      <c r="L66" s="21" t="s">
        <v>82</v>
      </c>
      <c r="M66" s="21" t="s">
        <v>83</v>
      </c>
      <c r="N66" s="21" t="s">
        <v>84</v>
      </c>
      <c r="O66" s="21" t="s">
        <v>85</v>
      </c>
      <c r="P66" s="21" t="s">
        <v>86</v>
      </c>
      <c r="Q66" s="21" t="s">
        <v>87</v>
      </c>
      <c r="R66" s="21" t="s">
        <v>88</v>
      </c>
      <c r="S66" s="21" t="s">
        <v>89</v>
      </c>
    </row>
    <row r="67" spans="1:20">
      <c r="B67" s="2"/>
      <c r="C67" s="1" t="s">
        <v>92</v>
      </c>
      <c r="D67" s="2"/>
      <c r="E67" s="2"/>
      <c r="F67" s="1"/>
      <c r="G67" s="1"/>
      <c r="H67" s="1"/>
      <c r="I67" s="1"/>
      <c r="J67" s="1"/>
      <c r="K67" s="1"/>
    </row>
    <row r="68" spans="1:20" ht="19.5" customHeight="1">
      <c r="A68" s="3"/>
      <c r="B68" s="2"/>
      <c r="F68" s="4"/>
      <c r="G68" s="5"/>
      <c r="H68" s="4"/>
      <c r="I68" s="4"/>
      <c r="J68" s="4"/>
      <c r="K68" s="4"/>
    </row>
    <row r="69" spans="1:20" ht="16.5" customHeight="1">
      <c r="A69" s="3" t="s">
        <v>63</v>
      </c>
      <c r="B69" s="2" t="s">
        <v>133</v>
      </c>
      <c r="F69" s="4">
        <v>90</v>
      </c>
      <c r="G69" s="5"/>
      <c r="H69" s="4">
        <v>0.89</v>
      </c>
      <c r="I69" s="4">
        <v>9.15</v>
      </c>
      <c r="J69" s="4">
        <v>3.06</v>
      </c>
      <c r="K69" s="6">
        <v>101</v>
      </c>
      <c r="L69" s="29">
        <v>0.05</v>
      </c>
      <c r="M69" s="29">
        <v>16.38</v>
      </c>
      <c r="N69" s="29">
        <v>0.18</v>
      </c>
      <c r="O69" s="29">
        <v>0.45</v>
      </c>
      <c r="P69" s="29">
        <v>40.5</v>
      </c>
      <c r="Q69" s="29">
        <v>29.7</v>
      </c>
      <c r="R69" s="29">
        <v>15.3</v>
      </c>
      <c r="S69" s="29">
        <v>0.72</v>
      </c>
    </row>
    <row r="70" spans="1:20" ht="19.5" customHeight="1">
      <c r="A70" s="3" t="s">
        <v>79</v>
      </c>
      <c r="B70" s="2" t="s">
        <v>78</v>
      </c>
      <c r="F70" s="4">
        <v>70</v>
      </c>
      <c r="G70" s="5"/>
      <c r="H70" s="4">
        <v>12.5</v>
      </c>
      <c r="I70" s="4">
        <v>10.5</v>
      </c>
      <c r="J70" s="4">
        <v>58</v>
      </c>
      <c r="K70" s="4">
        <v>222</v>
      </c>
      <c r="L70" s="43">
        <v>0.05</v>
      </c>
      <c r="M70" s="43">
        <v>0.96</v>
      </c>
      <c r="N70" s="43">
        <v>8.1</v>
      </c>
      <c r="O70" s="43">
        <v>0.36</v>
      </c>
      <c r="P70" s="43">
        <v>39.6</v>
      </c>
      <c r="Q70" s="43">
        <v>103.4</v>
      </c>
      <c r="R70" s="43">
        <v>17</v>
      </c>
      <c r="S70" s="43">
        <v>2.2799999999999998</v>
      </c>
      <c r="T70" s="41"/>
    </row>
    <row r="71" spans="1:20">
      <c r="A71" s="3" t="s">
        <v>23</v>
      </c>
      <c r="B71" s="2" t="s">
        <v>91</v>
      </c>
      <c r="F71" s="4">
        <v>120</v>
      </c>
      <c r="G71" s="5"/>
      <c r="H71" s="4">
        <v>0.48</v>
      </c>
      <c r="I71" s="4">
        <v>0.48</v>
      </c>
      <c r="J71" s="4">
        <v>11.76</v>
      </c>
      <c r="K71" s="4">
        <v>56</v>
      </c>
      <c r="L71" s="29">
        <v>0.04</v>
      </c>
      <c r="M71" s="29">
        <v>12</v>
      </c>
      <c r="N71" s="29"/>
      <c r="O71" s="29">
        <v>0.24</v>
      </c>
      <c r="P71" s="29">
        <v>19.2</v>
      </c>
      <c r="Q71" s="29">
        <v>13.2</v>
      </c>
      <c r="R71" s="29">
        <v>10.8</v>
      </c>
      <c r="S71" s="29">
        <v>2.64</v>
      </c>
    </row>
    <row r="72" spans="1:20">
      <c r="A72" s="3"/>
      <c r="B72" s="2"/>
      <c r="F72" s="4"/>
      <c r="G72" s="8"/>
      <c r="H72" s="8">
        <f>SUM(H69:H71)/3</f>
        <v>4.623333333333334</v>
      </c>
      <c r="I72" s="8">
        <f t="shared" ref="I72:S72" si="14">SUM(I69:I71)/3</f>
        <v>6.71</v>
      </c>
      <c r="J72" s="8">
        <f t="shared" si="14"/>
        <v>24.273333333333337</v>
      </c>
      <c r="K72" s="8">
        <f t="shared" si="14"/>
        <v>126.33333333333333</v>
      </c>
      <c r="L72" s="8">
        <f t="shared" si="14"/>
        <v>4.6666666666666669E-2</v>
      </c>
      <c r="M72" s="8">
        <f t="shared" si="14"/>
        <v>9.7799999999999994</v>
      </c>
      <c r="N72" s="8">
        <f t="shared" si="14"/>
        <v>2.76</v>
      </c>
      <c r="O72" s="8">
        <f t="shared" si="14"/>
        <v>0.35000000000000003</v>
      </c>
      <c r="P72" s="8">
        <f t="shared" si="14"/>
        <v>33.1</v>
      </c>
      <c r="Q72" s="8">
        <f t="shared" si="14"/>
        <v>48.766666666666659</v>
      </c>
      <c r="R72" s="8">
        <f t="shared" si="14"/>
        <v>14.366666666666665</v>
      </c>
      <c r="S72" s="8">
        <f t="shared" si="14"/>
        <v>1.8800000000000001</v>
      </c>
    </row>
    <row r="73" spans="1:20" s="41" customFormat="1">
      <c r="A73" s="46"/>
      <c r="B73" s="51"/>
      <c r="C73" s="51" t="s">
        <v>93</v>
      </c>
      <c r="D73" s="51"/>
      <c r="E73" s="51"/>
      <c r="F73" s="49"/>
      <c r="G73" s="48"/>
      <c r="H73" s="48"/>
      <c r="I73" s="48"/>
      <c r="J73" s="48"/>
      <c r="K73" s="50"/>
      <c r="L73" s="43"/>
      <c r="M73" s="43"/>
      <c r="N73" s="43"/>
      <c r="O73" s="43"/>
      <c r="P73" s="43"/>
      <c r="Q73" s="43"/>
      <c r="R73" s="43"/>
      <c r="S73" s="43"/>
    </row>
    <row r="74" spans="1:20" s="41" customFormat="1">
      <c r="A74" s="46" t="s">
        <v>31</v>
      </c>
      <c r="B74" s="38" t="s">
        <v>50</v>
      </c>
      <c r="F74" s="35">
        <v>100</v>
      </c>
      <c r="G74" s="39"/>
      <c r="H74" s="35">
        <v>19.100000000000001</v>
      </c>
      <c r="I74" s="35">
        <v>6.6</v>
      </c>
      <c r="J74" s="35">
        <v>4.1900000000000004</v>
      </c>
      <c r="K74" s="35">
        <v>153</v>
      </c>
      <c r="L74" s="43">
        <v>0.08</v>
      </c>
      <c r="M74" s="43">
        <v>0.75</v>
      </c>
      <c r="N74" s="43">
        <v>10</v>
      </c>
      <c r="O74" s="43">
        <v>2.75</v>
      </c>
      <c r="P74" s="43">
        <v>34</v>
      </c>
      <c r="Q74" s="43">
        <v>167.5</v>
      </c>
      <c r="R74" s="43">
        <v>25</v>
      </c>
      <c r="S74" s="43">
        <v>0.75</v>
      </c>
    </row>
    <row r="75" spans="1:20" s="41" customFormat="1">
      <c r="A75" s="46"/>
      <c r="B75" s="38"/>
      <c r="F75" s="35"/>
      <c r="G75" s="48"/>
      <c r="H75" s="48">
        <f>SUM(H74)</f>
        <v>19.100000000000001</v>
      </c>
      <c r="I75" s="48">
        <f t="shared" ref="I75:K75" si="15">SUM(I74)</f>
        <v>6.6</v>
      </c>
      <c r="J75" s="48">
        <f t="shared" si="15"/>
        <v>4.1900000000000004</v>
      </c>
      <c r="K75" s="50">
        <f t="shared" si="15"/>
        <v>153</v>
      </c>
      <c r="L75" s="52">
        <f t="shared" ref="L75:S75" si="16">SUM(L74)</f>
        <v>0.08</v>
      </c>
      <c r="M75" s="52">
        <f t="shared" si="16"/>
        <v>0.75</v>
      </c>
      <c r="N75" s="52">
        <f t="shared" si="16"/>
        <v>10</v>
      </c>
      <c r="O75" s="52">
        <f t="shared" si="16"/>
        <v>2.75</v>
      </c>
      <c r="P75" s="52">
        <f t="shared" si="16"/>
        <v>34</v>
      </c>
      <c r="Q75" s="52">
        <f t="shared" si="16"/>
        <v>167.5</v>
      </c>
      <c r="R75" s="52">
        <f t="shared" si="16"/>
        <v>25</v>
      </c>
      <c r="S75" s="52">
        <f t="shared" si="16"/>
        <v>0.75</v>
      </c>
    </row>
    <row r="76" spans="1:20" s="41" customFormat="1" ht="27.75" customHeight="1">
      <c r="A76" s="46" t="s">
        <v>74</v>
      </c>
      <c r="B76" s="96" t="s">
        <v>75</v>
      </c>
      <c r="C76" s="97"/>
      <c r="D76" s="97"/>
      <c r="E76" s="97"/>
      <c r="F76" s="35" t="s">
        <v>76</v>
      </c>
      <c r="G76" s="39"/>
      <c r="H76" s="39">
        <v>13.6</v>
      </c>
      <c r="I76" s="39">
        <v>19.88</v>
      </c>
      <c r="J76" s="39">
        <v>6.04</v>
      </c>
      <c r="K76" s="47">
        <v>257.2</v>
      </c>
      <c r="L76" s="43">
        <v>0.06</v>
      </c>
      <c r="M76" s="43">
        <v>41.56</v>
      </c>
      <c r="N76" s="43">
        <v>1.22</v>
      </c>
      <c r="O76" s="43"/>
      <c r="P76" s="43">
        <v>59.2</v>
      </c>
      <c r="Q76" s="43">
        <v>91.2</v>
      </c>
      <c r="R76" s="43">
        <v>15.92</v>
      </c>
      <c r="S76" s="43">
        <v>1.32</v>
      </c>
    </row>
    <row r="77" spans="1:20">
      <c r="A77" s="3"/>
      <c r="B77" s="2"/>
      <c r="F77" s="4"/>
      <c r="G77" s="8"/>
      <c r="H77" s="8">
        <f>H76</f>
        <v>13.6</v>
      </c>
      <c r="I77" s="8">
        <f t="shared" ref="I77:S77" si="17">I76</f>
        <v>19.88</v>
      </c>
      <c r="J77" s="8">
        <f t="shared" si="17"/>
        <v>6.04</v>
      </c>
      <c r="K77" s="8">
        <f t="shared" si="17"/>
        <v>257.2</v>
      </c>
      <c r="L77" s="8">
        <f t="shared" si="17"/>
        <v>0.06</v>
      </c>
      <c r="M77" s="8">
        <f t="shared" si="17"/>
        <v>41.56</v>
      </c>
      <c r="N77" s="8">
        <f t="shared" si="17"/>
        <v>1.22</v>
      </c>
      <c r="O77" s="8">
        <f t="shared" si="17"/>
        <v>0</v>
      </c>
      <c r="P77" s="8">
        <f t="shared" si="17"/>
        <v>59.2</v>
      </c>
      <c r="Q77" s="8">
        <f t="shared" si="17"/>
        <v>91.2</v>
      </c>
      <c r="R77" s="8">
        <f t="shared" si="17"/>
        <v>15.92</v>
      </c>
      <c r="S77" s="8">
        <f t="shared" si="17"/>
        <v>1.32</v>
      </c>
    </row>
    <row r="78" spans="1:20">
      <c r="A78" s="3"/>
      <c r="B78" s="2"/>
      <c r="F78" s="4"/>
      <c r="G78" s="8"/>
      <c r="H78" s="8">
        <f>(H75+H77)/2</f>
        <v>16.350000000000001</v>
      </c>
      <c r="I78" s="8">
        <f t="shared" ref="I78:S78" si="18">(I75+I77)/2</f>
        <v>13.239999999999998</v>
      </c>
      <c r="J78" s="8">
        <f t="shared" si="18"/>
        <v>5.1150000000000002</v>
      </c>
      <c r="K78" s="8">
        <f t="shared" si="18"/>
        <v>205.1</v>
      </c>
      <c r="L78" s="8">
        <f t="shared" si="18"/>
        <v>7.0000000000000007E-2</v>
      </c>
      <c r="M78" s="8">
        <f t="shared" si="18"/>
        <v>21.155000000000001</v>
      </c>
      <c r="N78" s="8">
        <f t="shared" si="18"/>
        <v>5.61</v>
      </c>
      <c r="O78" s="8">
        <f t="shared" si="18"/>
        <v>1.375</v>
      </c>
      <c r="P78" s="8">
        <f t="shared" si="18"/>
        <v>46.6</v>
      </c>
      <c r="Q78" s="8">
        <f t="shared" si="18"/>
        <v>129.35</v>
      </c>
      <c r="R78" s="8">
        <f t="shared" si="18"/>
        <v>20.46</v>
      </c>
      <c r="S78" s="8">
        <f t="shared" si="18"/>
        <v>1.0350000000000001</v>
      </c>
    </row>
    <row r="79" spans="1:20">
      <c r="A79" s="3"/>
      <c r="B79" s="2"/>
      <c r="C79" s="1" t="s">
        <v>95</v>
      </c>
      <c r="D79" s="1"/>
      <c r="E79" s="2"/>
      <c r="F79" s="4"/>
      <c r="G79" s="5"/>
      <c r="H79" s="8"/>
      <c r="I79" s="8"/>
      <c r="J79" s="8"/>
      <c r="K79" s="9"/>
      <c r="L79" s="29"/>
      <c r="M79" s="29"/>
      <c r="N79" s="29"/>
      <c r="O79" s="29"/>
      <c r="P79" s="29"/>
      <c r="Q79" s="29"/>
      <c r="R79" s="29"/>
      <c r="S79" s="29"/>
    </row>
    <row r="80" spans="1:20">
      <c r="A80" s="3" t="s">
        <v>21</v>
      </c>
      <c r="B80" s="2" t="s">
        <v>137</v>
      </c>
      <c r="F80" s="4" t="s">
        <v>45</v>
      </c>
      <c r="G80" s="5"/>
      <c r="H80" s="4">
        <v>9.6199999999999992</v>
      </c>
      <c r="I80" s="4">
        <v>8.06</v>
      </c>
      <c r="J80" s="4">
        <v>45.4</v>
      </c>
      <c r="K80" s="4">
        <v>292</v>
      </c>
      <c r="L80" s="29">
        <v>0.06</v>
      </c>
      <c r="M80" s="29"/>
      <c r="N80" s="29">
        <v>39.9</v>
      </c>
      <c r="O80" s="29">
        <v>0.35</v>
      </c>
      <c r="P80" s="29">
        <v>5.6</v>
      </c>
      <c r="Q80" s="29">
        <v>98.58</v>
      </c>
      <c r="R80" s="29">
        <v>32.4</v>
      </c>
      <c r="S80" s="29">
        <v>0.65</v>
      </c>
    </row>
    <row r="81" spans="1:19">
      <c r="A81" s="3"/>
      <c r="B81" s="2"/>
      <c r="C81" s="2"/>
      <c r="D81" s="2"/>
      <c r="E81" s="2"/>
      <c r="F81" s="4"/>
      <c r="G81" s="8"/>
      <c r="H81" s="8">
        <f>SUM(H80)</f>
        <v>9.6199999999999992</v>
      </c>
      <c r="I81" s="8">
        <f>SUM(I80)</f>
        <v>8.06</v>
      </c>
      <c r="J81" s="8">
        <f>SUM(J80)</f>
        <v>45.4</v>
      </c>
      <c r="K81" s="9">
        <f>SUM(K80)</f>
        <v>292</v>
      </c>
      <c r="L81" s="25">
        <f>SUM(L80)</f>
        <v>0.06</v>
      </c>
      <c r="M81" s="25"/>
      <c r="N81" s="25">
        <f t="shared" ref="N81:S81" si="19">SUM(N80)</f>
        <v>39.9</v>
      </c>
      <c r="O81" s="25">
        <f t="shared" si="19"/>
        <v>0.35</v>
      </c>
      <c r="P81" s="25">
        <f t="shared" si="19"/>
        <v>5.6</v>
      </c>
      <c r="Q81" s="25">
        <f t="shared" si="19"/>
        <v>98.58</v>
      </c>
      <c r="R81" s="25">
        <f t="shared" si="19"/>
        <v>32.4</v>
      </c>
      <c r="S81" s="25">
        <f t="shared" si="19"/>
        <v>0.65</v>
      </c>
    </row>
    <row r="82" spans="1:19" ht="18" customHeight="1">
      <c r="A82" s="3"/>
      <c r="B82" s="2"/>
      <c r="C82" s="1" t="s">
        <v>96</v>
      </c>
      <c r="D82" s="1"/>
      <c r="E82" s="2"/>
      <c r="F82" s="4"/>
      <c r="G82" s="4"/>
      <c r="H82" s="4"/>
      <c r="I82" s="4"/>
      <c r="J82" s="4"/>
      <c r="K82" s="4"/>
      <c r="L82" s="29"/>
      <c r="M82" s="29"/>
      <c r="N82" s="29"/>
      <c r="O82" s="29"/>
      <c r="P82" s="29"/>
      <c r="Q82" s="29"/>
      <c r="R82" s="29"/>
      <c r="S82" s="29"/>
    </row>
    <row r="83" spans="1:19" ht="15" customHeight="1">
      <c r="A83" s="73" t="s">
        <v>106</v>
      </c>
      <c r="B83" s="74" t="s">
        <v>107</v>
      </c>
      <c r="C83" s="71"/>
      <c r="D83" s="71"/>
      <c r="E83" s="12"/>
      <c r="F83" s="68">
        <v>200</v>
      </c>
      <c r="G83" s="69"/>
      <c r="H83" s="69">
        <v>1</v>
      </c>
      <c r="I83" s="69"/>
      <c r="J83" s="69">
        <v>21.2</v>
      </c>
      <c r="K83" s="68">
        <v>88</v>
      </c>
      <c r="L83" s="24">
        <v>0.02</v>
      </c>
      <c r="M83" s="24">
        <v>4</v>
      </c>
      <c r="N83" s="24"/>
      <c r="O83" s="24">
        <v>0.2</v>
      </c>
      <c r="P83" s="24">
        <v>14</v>
      </c>
      <c r="Q83" s="24">
        <v>14</v>
      </c>
      <c r="R83" s="24">
        <v>8</v>
      </c>
      <c r="S83" s="24">
        <v>2.8</v>
      </c>
    </row>
    <row r="84" spans="1:19">
      <c r="A84" s="3"/>
      <c r="B84" s="2"/>
      <c r="C84" s="2"/>
      <c r="D84" s="2"/>
      <c r="E84" s="2"/>
      <c r="F84" s="4"/>
      <c r="G84" s="8"/>
      <c r="H84" s="8">
        <f>H83</f>
        <v>1</v>
      </c>
      <c r="I84" s="8">
        <f t="shared" ref="I84:S84" si="20">I83</f>
        <v>0</v>
      </c>
      <c r="J84" s="8">
        <f t="shared" si="20"/>
        <v>21.2</v>
      </c>
      <c r="K84" s="8">
        <f t="shared" si="20"/>
        <v>88</v>
      </c>
      <c r="L84" s="8">
        <f t="shared" si="20"/>
        <v>0.02</v>
      </c>
      <c r="M84" s="8">
        <f t="shared" si="20"/>
        <v>4</v>
      </c>
      <c r="N84" s="8">
        <f t="shared" si="20"/>
        <v>0</v>
      </c>
      <c r="O84" s="8">
        <f t="shared" si="20"/>
        <v>0.2</v>
      </c>
      <c r="P84" s="8">
        <f t="shared" si="20"/>
        <v>14</v>
      </c>
      <c r="Q84" s="8">
        <f t="shared" si="20"/>
        <v>14</v>
      </c>
      <c r="R84" s="8">
        <f t="shared" si="20"/>
        <v>8</v>
      </c>
      <c r="S84" s="8">
        <f t="shared" si="20"/>
        <v>2.8</v>
      </c>
    </row>
    <row r="85" spans="1:19">
      <c r="A85" s="3"/>
      <c r="B85" s="2" t="s">
        <v>5</v>
      </c>
      <c r="C85" s="2"/>
      <c r="D85" s="2"/>
      <c r="E85" s="2"/>
      <c r="F85" s="4">
        <v>40</v>
      </c>
      <c r="G85" s="5"/>
      <c r="H85" s="4">
        <v>2.9</v>
      </c>
      <c r="I85" s="4">
        <v>0.8</v>
      </c>
      <c r="J85" s="4">
        <v>17</v>
      </c>
      <c r="K85" s="4">
        <v>90</v>
      </c>
      <c r="L85" s="29">
        <v>0.04</v>
      </c>
      <c r="M85" s="29"/>
      <c r="N85" s="29"/>
      <c r="O85" s="29">
        <v>0.4</v>
      </c>
      <c r="P85" s="29">
        <v>8.6999999999999993</v>
      </c>
      <c r="Q85" s="29">
        <v>34.1</v>
      </c>
      <c r="R85" s="29">
        <v>9.1</v>
      </c>
      <c r="S85" s="29">
        <v>0.52</v>
      </c>
    </row>
    <row r="86" spans="1:19">
      <c r="A86" s="3"/>
      <c r="B86" s="2"/>
      <c r="C86" s="2"/>
      <c r="D86" s="2"/>
      <c r="E86" s="2"/>
      <c r="F86" s="4"/>
      <c r="G86" s="5"/>
      <c r="H86" s="4"/>
      <c r="I86" s="4"/>
      <c r="J86" s="4"/>
      <c r="K86" s="4"/>
      <c r="L86" s="29"/>
      <c r="M86" s="29"/>
      <c r="N86" s="29"/>
      <c r="O86" s="29"/>
      <c r="P86" s="29"/>
      <c r="Q86" s="29"/>
      <c r="R86" s="29"/>
      <c r="S86" s="29"/>
    </row>
    <row r="87" spans="1:19">
      <c r="A87" s="3"/>
      <c r="B87" s="2"/>
      <c r="C87" s="2"/>
      <c r="D87" s="2"/>
      <c r="E87" s="23"/>
      <c r="F87" s="10" t="s">
        <v>6</v>
      </c>
      <c r="G87" s="8"/>
      <c r="H87" s="8">
        <f>H72+H78+H81+H84+H85</f>
        <v>34.493333333333332</v>
      </c>
      <c r="I87" s="8">
        <f t="shared" ref="I87:S87" si="21">I72+I78+I81+I84+I85</f>
        <v>28.81</v>
      </c>
      <c r="J87" s="8">
        <f t="shared" si="21"/>
        <v>112.98833333333333</v>
      </c>
      <c r="K87" s="8">
        <f t="shared" si="21"/>
        <v>801.43333333333339</v>
      </c>
      <c r="L87" s="8">
        <f t="shared" si="21"/>
        <v>0.23666666666666666</v>
      </c>
      <c r="M87" s="8">
        <f t="shared" si="21"/>
        <v>34.935000000000002</v>
      </c>
      <c r="N87" s="8">
        <f t="shared" si="21"/>
        <v>48.269999999999996</v>
      </c>
      <c r="O87" s="8">
        <f t="shared" si="21"/>
        <v>2.6750000000000003</v>
      </c>
      <c r="P87" s="8">
        <f t="shared" si="21"/>
        <v>108</v>
      </c>
      <c r="Q87" s="8">
        <f t="shared" si="21"/>
        <v>324.79666666666668</v>
      </c>
      <c r="R87" s="8">
        <f t="shared" si="21"/>
        <v>84.326666666666654</v>
      </c>
      <c r="S87" s="8">
        <f t="shared" si="21"/>
        <v>6.8849999999999998</v>
      </c>
    </row>
    <row r="89" spans="1:19" ht="15" customHeight="1">
      <c r="A89" s="71"/>
      <c r="B89" s="72" t="s">
        <v>100</v>
      </c>
      <c r="C89" s="71"/>
      <c r="D89" s="71"/>
      <c r="E89" s="71"/>
      <c r="F89" s="71"/>
      <c r="G89" s="71"/>
      <c r="H89" s="71"/>
      <c r="I89" s="71"/>
      <c r="J89" s="71"/>
      <c r="K89" s="24"/>
      <c r="L89" s="24"/>
      <c r="M89" s="24"/>
      <c r="N89" s="24"/>
      <c r="O89" s="24"/>
      <c r="P89" s="24"/>
      <c r="Q89" s="24"/>
      <c r="R89" s="24"/>
      <c r="S89" s="12"/>
    </row>
    <row r="90" spans="1:19">
      <c r="A90" s="71" t="s">
        <v>112</v>
      </c>
      <c r="B90" s="90" t="s">
        <v>113</v>
      </c>
      <c r="C90" s="90"/>
      <c r="D90" s="90"/>
      <c r="E90" s="90"/>
      <c r="F90" s="68" t="s">
        <v>114</v>
      </c>
      <c r="G90" s="69"/>
      <c r="H90" s="69">
        <v>8.36</v>
      </c>
      <c r="I90" s="69">
        <v>20.14</v>
      </c>
      <c r="J90" s="69">
        <v>48.07</v>
      </c>
      <c r="K90" s="68">
        <v>415</v>
      </c>
      <c r="L90" s="24">
        <v>0.48</v>
      </c>
      <c r="M90" s="24">
        <v>2.5</v>
      </c>
      <c r="N90" s="24">
        <v>38</v>
      </c>
      <c r="O90" s="24">
        <v>5.25</v>
      </c>
      <c r="P90" s="24">
        <v>352.22</v>
      </c>
      <c r="Q90" s="24">
        <v>456.88</v>
      </c>
      <c r="R90" s="24">
        <v>148.46</v>
      </c>
      <c r="S90" s="24">
        <v>3.54</v>
      </c>
    </row>
    <row r="91" spans="1:19">
      <c r="A91" s="3" t="s">
        <v>22</v>
      </c>
      <c r="B91" s="92" t="s">
        <v>52</v>
      </c>
      <c r="C91" s="92"/>
      <c r="D91" s="92"/>
      <c r="E91" s="92"/>
      <c r="F91" s="4" t="s">
        <v>53</v>
      </c>
      <c r="G91" s="5"/>
      <c r="H91" s="4">
        <v>7.0000000000000007E-2</v>
      </c>
      <c r="I91" s="4">
        <v>0.02</v>
      </c>
      <c r="J91" s="4">
        <v>15</v>
      </c>
      <c r="K91" s="4">
        <v>60</v>
      </c>
      <c r="L91" s="22"/>
      <c r="M91" s="22">
        <v>0.03</v>
      </c>
      <c r="N91" s="22"/>
      <c r="O91" s="22"/>
      <c r="P91" s="22">
        <v>11.1</v>
      </c>
      <c r="Q91" s="22">
        <v>3.9</v>
      </c>
      <c r="R91" s="22">
        <v>2.2999999999999998</v>
      </c>
      <c r="S91" s="22">
        <v>0.49</v>
      </c>
    </row>
    <row r="92" spans="1:19">
      <c r="A92" s="72"/>
      <c r="B92" s="72" t="s">
        <v>105</v>
      </c>
      <c r="C92" s="72"/>
      <c r="D92" s="72"/>
      <c r="E92" s="12"/>
      <c r="F92" s="66"/>
      <c r="G92" s="64"/>
      <c r="H92" s="65">
        <f>SUM(H90:H91)</f>
        <v>8.43</v>
      </c>
      <c r="I92" s="65">
        <f t="shared" ref="I92:S92" si="22">SUM(I90:I91)</f>
        <v>20.16</v>
      </c>
      <c r="J92" s="65">
        <f t="shared" si="22"/>
        <v>63.07</v>
      </c>
      <c r="K92" s="65">
        <f t="shared" si="22"/>
        <v>475</v>
      </c>
      <c r="L92" s="65">
        <f t="shared" si="22"/>
        <v>0.48</v>
      </c>
      <c r="M92" s="65">
        <f t="shared" si="22"/>
        <v>2.5299999999999998</v>
      </c>
      <c r="N92" s="65">
        <f t="shared" si="22"/>
        <v>38</v>
      </c>
      <c r="O92" s="65">
        <f t="shared" si="22"/>
        <v>5.25</v>
      </c>
      <c r="P92" s="65">
        <f t="shared" si="22"/>
        <v>363.32000000000005</v>
      </c>
      <c r="Q92" s="65">
        <f t="shared" si="22"/>
        <v>460.78</v>
      </c>
      <c r="R92" s="65">
        <f t="shared" si="22"/>
        <v>150.76000000000002</v>
      </c>
      <c r="S92" s="65">
        <f t="shared" si="22"/>
        <v>4.03</v>
      </c>
    </row>
    <row r="93" spans="1:19" ht="24.75" customHeight="1">
      <c r="A93" s="3"/>
      <c r="B93" s="2"/>
      <c r="C93" s="2"/>
      <c r="D93" s="2"/>
      <c r="E93" s="10"/>
      <c r="F93" s="4"/>
      <c r="G93" s="24"/>
      <c r="H93" s="4"/>
      <c r="I93" s="4"/>
      <c r="J93" s="4"/>
      <c r="K93" s="6"/>
      <c r="L93" s="29"/>
      <c r="M93" s="29"/>
      <c r="N93" s="29"/>
      <c r="O93" s="29"/>
      <c r="P93" s="29"/>
      <c r="Q93" s="29"/>
      <c r="R93" s="29"/>
      <c r="S93" s="29"/>
    </row>
    <row r="94" spans="1:19">
      <c r="A94" s="3"/>
      <c r="B94" s="2"/>
      <c r="C94" s="2"/>
      <c r="D94" s="2"/>
      <c r="E94" s="2"/>
      <c r="F94" s="4"/>
      <c r="G94" s="5"/>
      <c r="H94" s="4"/>
      <c r="I94" s="4"/>
      <c r="J94" s="4"/>
      <c r="K94" s="4"/>
    </row>
    <row r="95" spans="1:19">
      <c r="A95" s="3"/>
      <c r="B95" s="2"/>
      <c r="C95" s="2"/>
      <c r="D95" s="2"/>
      <c r="E95" s="2"/>
      <c r="F95" s="4"/>
      <c r="G95" s="5"/>
      <c r="H95" s="4"/>
      <c r="I95" s="4"/>
      <c r="J95" s="4"/>
      <c r="K95" s="4"/>
    </row>
    <row r="96" spans="1:19">
      <c r="A96" s="3"/>
      <c r="B96" s="1" t="s">
        <v>9</v>
      </c>
      <c r="C96" s="2"/>
      <c r="D96" s="2"/>
      <c r="E96" s="2"/>
      <c r="F96" s="10"/>
      <c r="G96" s="8"/>
      <c r="H96" s="1"/>
      <c r="I96" s="4"/>
      <c r="J96" s="4"/>
      <c r="K96" s="4"/>
    </row>
    <row r="97" spans="1:19" ht="192">
      <c r="A97" s="53" t="s">
        <v>90</v>
      </c>
      <c r="B97" s="93" t="s">
        <v>0</v>
      </c>
      <c r="C97" s="94"/>
      <c r="D97" s="94"/>
      <c r="E97" s="94"/>
      <c r="F97" s="20" t="s">
        <v>1</v>
      </c>
      <c r="G97" s="21" t="s">
        <v>2</v>
      </c>
      <c r="H97" s="21" t="s">
        <v>14</v>
      </c>
      <c r="I97" s="21" t="s">
        <v>15</v>
      </c>
      <c r="J97" s="21" t="s">
        <v>16</v>
      </c>
      <c r="K97" s="21" t="s">
        <v>17</v>
      </c>
      <c r="L97" s="21" t="s">
        <v>82</v>
      </c>
      <c r="M97" s="21" t="s">
        <v>83</v>
      </c>
      <c r="N97" s="21" t="s">
        <v>84</v>
      </c>
      <c r="O97" s="21" t="s">
        <v>85</v>
      </c>
      <c r="P97" s="21" t="s">
        <v>86</v>
      </c>
      <c r="Q97" s="21" t="s">
        <v>87</v>
      </c>
      <c r="R97" s="21" t="s">
        <v>88</v>
      </c>
      <c r="S97" s="21" t="s">
        <v>89</v>
      </c>
    </row>
    <row r="98" spans="1:19" ht="18" customHeight="1">
      <c r="A98" s="3"/>
      <c r="B98" s="2"/>
      <c r="C98" s="88" t="s">
        <v>92</v>
      </c>
      <c r="D98" s="88"/>
      <c r="E98" s="88"/>
      <c r="F98" s="2"/>
      <c r="G98" s="1"/>
      <c r="H98" s="1"/>
      <c r="I98" s="1"/>
      <c r="J98" s="1"/>
      <c r="K98" s="7"/>
    </row>
    <row r="99" spans="1:19" ht="21.75" customHeight="1">
      <c r="A99" s="3" t="s">
        <v>67</v>
      </c>
      <c r="B99" s="2" t="s">
        <v>12</v>
      </c>
      <c r="C99" s="2"/>
      <c r="D99" s="2"/>
      <c r="E99" s="2"/>
      <c r="F99" s="4">
        <v>25</v>
      </c>
      <c r="G99" s="5"/>
      <c r="H99" s="4">
        <v>4.2699999999999996</v>
      </c>
      <c r="I99" s="4">
        <v>8.4499999999999993</v>
      </c>
      <c r="J99" s="4"/>
      <c r="K99" s="4">
        <v>94</v>
      </c>
      <c r="L99" s="37">
        <v>0.25</v>
      </c>
      <c r="M99" s="22"/>
      <c r="N99" s="22"/>
      <c r="O99" s="29">
        <v>0.1</v>
      </c>
      <c r="P99" s="29">
        <v>6.5</v>
      </c>
      <c r="Q99" s="29">
        <v>35.5</v>
      </c>
      <c r="R99" s="22">
        <v>5</v>
      </c>
      <c r="S99" s="22">
        <v>0.48</v>
      </c>
    </row>
    <row r="100" spans="1:19" ht="44.25" customHeight="1">
      <c r="A100" s="30" t="s">
        <v>35</v>
      </c>
      <c r="B100" s="92" t="s">
        <v>41</v>
      </c>
      <c r="C100" s="95"/>
      <c r="D100" s="95"/>
      <c r="E100" s="95"/>
      <c r="F100" s="4">
        <v>85</v>
      </c>
      <c r="G100" s="5"/>
      <c r="H100" s="4">
        <v>3.78</v>
      </c>
      <c r="I100" s="4">
        <v>10.67</v>
      </c>
      <c r="J100" s="4">
        <v>9.1999999999999993</v>
      </c>
      <c r="K100" s="4">
        <v>148</v>
      </c>
      <c r="L100" s="22">
        <v>0.05</v>
      </c>
      <c r="M100" s="22">
        <v>9.52</v>
      </c>
      <c r="N100" s="22">
        <v>0.43</v>
      </c>
      <c r="O100" s="22">
        <v>0.17</v>
      </c>
      <c r="P100" s="22">
        <v>40.799999999999997</v>
      </c>
      <c r="Q100" s="22">
        <v>39.1</v>
      </c>
      <c r="R100" s="22">
        <v>16.149999999999999</v>
      </c>
      <c r="S100" s="29">
        <v>0.6</v>
      </c>
    </row>
    <row r="101" spans="1:19">
      <c r="A101" s="3" t="s">
        <v>23</v>
      </c>
      <c r="B101" s="2" t="s">
        <v>91</v>
      </c>
      <c r="F101" s="4">
        <v>90</v>
      </c>
      <c r="G101" s="5"/>
      <c r="H101" s="4">
        <v>0.36</v>
      </c>
      <c r="I101" s="4">
        <v>0.36</v>
      </c>
      <c r="J101" s="4">
        <v>8.82</v>
      </c>
      <c r="K101" s="4">
        <v>42</v>
      </c>
      <c r="L101" s="22">
        <v>0.03</v>
      </c>
      <c r="M101" s="22">
        <v>9</v>
      </c>
      <c r="N101" s="22"/>
      <c r="O101" s="22">
        <v>0.18</v>
      </c>
      <c r="P101" s="22">
        <v>14.4</v>
      </c>
      <c r="Q101" s="22">
        <v>9.9</v>
      </c>
      <c r="R101" s="22">
        <v>8.1</v>
      </c>
      <c r="S101" s="22">
        <v>1.98</v>
      </c>
    </row>
    <row r="102" spans="1:19">
      <c r="A102" s="3"/>
      <c r="B102" s="2"/>
      <c r="C102" s="2"/>
      <c r="D102" s="2"/>
      <c r="E102" s="2"/>
      <c r="F102" s="4"/>
      <c r="G102" s="8"/>
      <c r="H102" s="8">
        <f>SUM(H99:H101)/3</f>
        <v>2.8033333333333328</v>
      </c>
      <c r="I102" s="8">
        <f t="shared" ref="I102:S102" si="23">SUM(I99:I101)/3</f>
        <v>6.4933333333333323</v>
      </c>
      <c r="J102" s="8">
        <f t="shared" si="23"/>
        <v>6.0066666666666668</v>
      </c>
      <c r="K102" s="8">
        <f t="shared" si="23"/>
        <v>94.666666666666671</v>
      </c>
      <c r="L102" s="8">
        <f t="shared" si="23"/>
        <v>0.10999999999999999</v>
      </c>
      <c r="M102" s="8">
        <f t="shared" si="23"/>
        <v>6.1733333333333329</v>
      </c>
      <c r="N102" s="8">
        <f t="shared" si="23"/>
        <v>0.14333333333333334</v>
      </c>
      <c r="O102" s="8">
        <f t="shared" si="23"/>
        <v>0.15</v>
      </c>
      <c r="P102" s="8">
        <f t="shared" si="23"/>
        <v>20.566666666666666</v>
      </c>
      <c r="Q102" s="8">
        <f t="shared" si="23"/>
        <v>28.166666666666668</v>
      </c>
      <c r="R102" s="8">
        <f t="shared" si="23"/>
        <v>9.75</v>
      </c>
      <c r="S102" s="8">
        <f t="shared" si="23"/>
        <v>1.02</v>
      </c>
    </row>
    <row r="103" spans="1:19">
      <c r="A103" s="3"/>
      <c r="B103" s="2"/>
      <c r="C103" s="1" t="s">
        <v>93</v>
      </c>
      <c r="D103" s="2"/>
      <c r="E103" s="2"/>
      <c r="F103" s="4"/>
      <c r="G103" s="8"/>
      <c r="H103" s="8"/>
      <c r="I103" s="8"/>
      <c r="J103" s="8"/>
      <c r="K103" s="9"/>
      <c r="L103" s="22"/>
      <c r="M103" s="22"/>
      <c r="N103" s="22"/>
      <c r="O103" s="22"/>
      <c r="P103" s="22"/>
      <c r="Q103" s="22"/>
      <c r="R103" s="22"/>
      <c r="S103" s="22"/>
    </row>
    <row r="104" spans="1:19" ht="15.75">
      <c r="A104" s="16" t="s">
        <v>31</v>
      </c>
      <c r="B104" s="18" t="s">
        <v>54</v>
      </c>
      <c r="F104" s="19" t="s">
        <v>40</v>
      </c>
      <c r="G104" s="5"/>
      <c r="H104" s="5">
        <v>28.27</v>
      </c>
      <c r="I104" s="5">
        <v>8.67</v>
      </c>
      <c r="J104" s="5">
        <v>0.84</v>
      </c>
      <c r="K104" s="6">
        <v>194</v>
      </c>
      <c r="L104" s="22">
        <v>0.09</v>
      </c>
      <c r="M104" s="22">
        <v>8.42</v>
      </c>
      <c r="N104" s="22">
        <v>33.299999999999997</v>
      </c>
      <c r="O104" s="22">
        <v>0.92</v>
      </c>
      <c r="P104" s="22">
        <v>38.4</v>
      </c>
      <c r="Q104" s="22">
        <v>151.4</v>
      </c>
      <c r="R104" s="22">
        <v>30.5</v>
      </c>
      <c r="S104" s="22">
        <v>1.98</v>
      </c>
    </row>
    <row r="105" spans="1:19">
      <c r="A105" s="3" t="s">
        <v>27</v>
      </c>
      <c r="B105" s="2" t="s">
        <v>51</v>
      </c>
      <c r="F105" s="4" t="s">
        <v>77</v>
      </c>
      <c r="G105" s="5"/>
      <c r="H105" s="4">
        <v>15</v>
      </c>
      <c r="I105" s="4">
        <v>19.5</v>
      </c>
      <c r="J105" s="4">
        <v>18</v>
      </c>
      <c r="K105" s="4">
        <v>208</v>
      </c>
      <c r="L105" s="22">
        <v>0.11</v>
      </c>
      <c r="M105" s="22">
        <v>7.57</v>
      </c>
      <c r="N105" s="22">
        <v>8.33</v>
      </c>
      <c r="O105" s="22">
        <v>1.6</v>
      </c>
      <c r="P105" s="22">
        <v>36.97</v>
      </c>
      <c r="Q105" s="22">
        <v>149.38</v>
      </c>
      <c r="R105" s="22">
        <v>38.44</v>
      </c>
      <c r="S105" s="22">
        <v>2.12</v>
      </c>
    </row>
    <row r="106" spans="1:19">
      <c r="A106" s="3"/>
      <c r="B106" s="2"/>
      <c r="C106" s="2"/>
      <c r="D106" s="2"/>
      <c r="E106" s="2"/>
      <c r="F106" s="4"/>
      <c r="G106" s="8"/>
      <c r="H106" s="8">
        <f>SUM(H104:H105)/2</f>
        <v>21.634999999999998</v>
      </c>
      <c r="I106" s="8">
        <f t="shared" ref="I106:S106" si="24">SUM(I104:I105)/2</f>
        <v>14.085000000000001</v>
      </c>
      <c r="J106" s="8">
        <f t="shared" si="24"/>
        <v>9.42</v>
      </c>
      <c r="K106" s="8">
        <f t="shared" si="24"/>
        <v>201</v>
      </c>
      <c r="L106" s="8">
        <f t="shared" si="24"/>
        <v>0.1</v>
      </c>
      <c r="M106" s="8">
        <f t="shared" si="24"/>
        <v>7.9950000000000001</v>
      </c>
      <c r="N106" s="8">
        <f t="shared" si="24"/>
        <v>20.814999999999998</v>
      </c>
      <c r="O106" s="8">
        <f t="shared" si="24"/>
        <v>1.26</v>
      </c>
      <c r="P106" s="8">
        <f t="shared" si="24"/>
        <v>37.685000000000002</v>
      </c>
      <c r="Q106" s="8">
        <f t="shared" si="24"/>
        <v>150.38999999999999</v>
      </c>
      <c r="R106" s="8">
        <f t="shared" si="24"/>
        <v>34.47</v>
      </c>
      <c r="S106" s="8">
        <f t="shared" si="24"/>
        <v>2.0499999999999998</v>
      </c>
    </row>
    <row r="107" spans="1:19">
      <c r="A107" s="3"/>
      <c r="B107" s="2"/>
      <c r="C107" s="1" t="s">
        <v>95</v>
      </c>
      <c r="D107" s="1"/>
      <c r="E107" s="2"/>
      <c r="F107" s="4"/>
      <c r="G107" s="4"/>
      <c r="H107" s="4"/>
      <c r="I107" s="4"/>
      <c r="J107" s="4"/>
      <c r="K107" s="4"/>
      <c r="L107" s="22"/>
      <c r="M107" s="22"/>
      <c r="N107" s="22"/>
      <c r="O107" s="22"/>
      <c r="P107" s="22"/>
      <c r="Q107" s="22"/>
      <c r="R107" s="22"/>
      <c r="S107" s="22"/>
    </row>
    <row r="108" spans="1:19">
      <c r="A108" s="3" t="s">
        <v>29</v>
      </c>
      <c r="B108" s="2" t="s">
        <v>18</v>
      </c>
      <c r="F108" s="4">
        <v>150</v>
      </c>
      <c r="G108" s="5"/>
      <c r="H108" s="4">
        <v>3.3</v>
      </c>
      <c r="I108" s="5">
        <v>4.9000000000000004</v>
      </c>
      <c r="J108" s="5">
        <v>21.5</v>
      </c>
      <c r="K108" s="6">
        <v>143</v>
      </c>
      <c r="L108" s="29">
        <v>0.1</v>
      </c>
      <c r="M108" s="29">
        <v>9.4</v>
      </c>
      <c r="N108" s="29">
        <v>20.399999999999999</v>
      </c>
      <c r="O108" s="29">
        <v>0.2</v>
      </c>
      <c r="P108" s="29">
        <v>32.1</v>
      </c>
      <c r="Q108" s="29">
        <v>75.2</v>
      </c>
      <c r="R108" s="29">
        <v>25.7</v>
      </c>
      <c r="S108" s="29">
        <v>0.9</v>
      </c>
    </row>
    <row r="109" spans="1:19">
      <c r="A109" s="3"/>
      <c r="B109" s="2"/>
      <c r="C109" s="1" t="s">
        <v>96</v>
      </c>
      <c r="D109" s="1"/>
      <c r="E109" s="2"/>
      <c r="F109" s="4"/>
      <c r="G109" s="8"/>
      <c r="H109" s="8">
        <f t="shared" ref="H109:K109" si="25">SUM(H108)</f>
        <v>3.3</v>
      </c>
      <c r="I109" s="8">
        <f t="shared" si="25"/>
        <v>4.9000000000000004</v>
      </c>
      <c r="J109" s="8">
        <f t="shared" si="25"/>
        <v>21.5</v>
      </c>
      <c r="K109" s="9">
        <f t="shared" si="25"/>
        <v>143</v>
      </c>
      <c r="L109" s="25">
        <f t="shared" ref="L109:S109" si="26">SUM(L108)</f>
        <v>0.1</v>
      </c>
      <c r="M109" s="25">
        <f t="shared" si="26"/>
        <v>9.4</v>
      </c>
      <c r="N109" s="25">
        <f t="shared" si="26"/>
        <v>20.399999999999999</v>
      </c>
      <c r="O109" s="25">
        <f t="shared" si="26"/>
        <v>0.2</v>
      </c>
      <c r="P109" s="25">
        <f t="shared" si="26"/>
        <v>32.1</v>
      </c>
      <c r="Q109" s="25">
        <f t="shared" si="26"/>
        <v>75.2</v>
      </c>
      <c r="R109" s="25">
        <f t="shared" si="26"/>
        <v>25.7</v>
      </c>
      <c r="S109" s="25">
        <f t="shared" si="26"/>
        <v>0.9</v>
      </c>
    </row>
    <row r="110" spans="1:19">
      <c r="A110" s="3" t="s">
        <v>38</v>
      </c>
      <c r="B110" s="2" t="s">
        <v>55</v>
      </c>
      <c r="C110" s="2"/>
      <c r="D110" s="2"/>
      <c r="E110" s="2"/>
      <c r="F110" s="4">
        <v>200</v>
      </c>
      <c r="G110" s="5"/>
      <c r="H110" s="4">
        <v>0.1</v>
      </c>
      <c r="I110" s="4"/>
      <c r="J110" s="4">
        <v>25.9</v>
      </c>
      <c r="K110" s="4">
        <v>96</v>
      </c>
      <c r="L110" s="29"/>
      <c r="M110" s="29">
        <v>2.33</v>
      </c>
      <c r="N110" s="29"/>
      <c r="O110" s="29">
        <v>0.02</v>
      </c>
      <c r="P110" s="29">
        <v>3.54</v>
      </c>
      <c r="Q110" s="29">
        <v>1.94</v>
      </c>
      <c r="R110" s="29">
        <v>1.1000000000000001</v>
      </c>
      <c r="S110" s="29">
        <v>0.09</v>
      </c>
    </row>
    <row r="111" spans="1:19">
      <c r="A111" s="3"/>
      <c r="B111" s="2"/>
      <c r="C111" s="2"/>
      <c r="D111" s="2"/>
      <c r="E111" s="2"/>
      <c r="F111" s="4"/>
      <c r="G111" s="8"/>
      <c r="H111" s="8">
        <f>SUM(H110)</f>
        <v>0.1</v>
      </c>
      <c r="I111" s="8"/>
      <c r="J111" s="8">
        <f>SUM(J110)</f>
        <v>25.9</v>
      </c>
      <c r="K111" s="9">
        <f>SUM(K110)</f>
        <v>96</v>
      </c>
      <c r="L111" s="27"/>
      <c r="M111" s="25">
        <f>SUM(M110)</f>
        <v>2.33</v>
      </c>
      <c r="N111" s="27"/>
      <c r="O111" s="25">
        <f>SUM(O110)</f>
        <v>0.02</v>
      </c>
      <c r="P111" s="25">
        <f>SUM(P110)</f>
        <v>3.54</v>
      </c>
      <c r="Q111" s="25">
        <f>SUM(Q110)</f>
        <v>1.94</v>
      </c>
      <c r="R111" s="25">
        <f>SUM(R110)</f>
        <v>1.1000000000000001</v>
      </c>
      <c r="S111" s="25">
        <f>SUM(S110)</f>
        <v>0.09</v>
      </c>
    </row>
    <row r="112" spans="1:19">
      <c r="A112" s="3"/>
      <c r="B112" s="2" t="s">
        <v>5</v>
      </c>
      <c r="C112" s="2"/>
      <c r="D112" s="2"/>
      <c r="E112" s="2"/>
      <c r="F112" s="4">
        <v>40</v>
      </c>
      <c r="G112" s="5"/>
      <c r="H112" s="4">
        <v>2.9</v>
      </c>
      <c r="I112" s="4">
        <v>0.8</v>
      </c>
      <c r="J112" s="4">
        <v>17</v>
      </c>
      <c r="K112" s="4">
        <v>90</v>
      </c>
      <c r="L112" s="22">
        <v>0.04</v>
      </c>
      <c r="M112" s="22"/>
      <c r="N112" s="22"/>
      <c r="O112" s="22">
        <v>0.4</v>
      </c>
      <c r="P112" s="22">
        <v>8.6999999999999993</v>
      </c>
      <c r="Q112" s="22">
        <v>34.1</v>
      </c>
      <c r="R112" s="22">
        <v>9.1</v>
      </c>
      <c r="S112" s="22">
        <v>0.52</v>
      </c>
    </row>
    <row r="113" spans="1:19">
      <c r="A113" s="3"/>
      <c r="B113" s="2"/>
      <c r="C113" s="2"/>
      <c r="D113" s="2"/>
      <c r="E113" s="2"/>
      <c r="F113" s="4"/>
      <c r="G113" s="5"/>
      <c r="H113" s="4"/>
      <c r="I113" s="8"/>
      <c r="J113" s="8"/>
      <c r="K113" s="9"/>
      <c r="L113" s="22"/>
      <c r="M113" s="22"/>
      <c r="N113" s="22"/>
      <c r="O113" s="22"/>
      <c r="P113" s="22"/>
      <c r="Q113" s="22"/>
      <c r="R113" s="22"/>
      <c r="S113" s="22"/>
    </row>
    <row r="114" spans="1:19">
      <c r="A114" s="3"/>
      <c r="B114" s="2"/>
      <c r="C114" s="2"/>
      <c r="D114" s="2"/>
      <c r="E114" s="23"/>
      <c r="F114" s="10" t="s">
        <v>6</v>
      </c>
      <c r="G114" s="8"/>
      <c r="H114" s="8">
        <f>H102+H106+H109+H111+H112</f>
        <v>30.738333333333333</v>
      </c>
      <c r="I114" s="8">
        <f t="shared" ref="I114:S114" si="27">I102+I106+I109+I111+I112</f>
        <v>26.278333333333332</v>
      </c>
      <c r="J114" s="8">
        <f t="shared" si="27"/>
        <v>79.826666666666654</v>
      </c>
      <c r="K114" s="8">
        <f t="shared" si="27"/>
        <v>624.66666666666674</v>
      </c>
      <c r="L114" s="8">
        <f t="shared" si="27"/>
        <v>0.35</v>
      </c>
      <c r="M114" s="8">
        <f t="shared" si="27"/>
        <v>25.898333333333333</v>
      </c>
      <c r="N114" s="8">
        <f t="shared" si="27"/>
        <v>41.358333333333334</v>
      </c>
      <c r="O114" s="8">
        <f t="shared" si="27"/>
        <v>2.0299999999999998</v>
      </c>
      <c r="P114" s="8">
        <f t="shared" si="27"/>
        <v>102.59166666666667</v>
      </c>
      <c r="Q114" s="8">
        <f t="shared" si="27"/>
        <v>289.79666666666668</v>
      </c>
      <c r="R114" s="8">
        <f t="shared" si="27"/>
        <v>80.11999999999999</v>
      </c>
      <c r="S114" s="8">
        <f t="shared" si="27"/>
        <v>4.58</v>
      </c>
    </row>
    <row r="115" spans="1:19">
      <c r="A115" s="3"/>
      <c r="B115" s="2"/>
      <c r="C115" s="1"/>
      <c r="D115" s="2"/>
      <c r="E115" s="23"/>
      <c r="F115" s="4"/>
      <c r="G115" s="4"/>
      <c r="H115" s="4"/>
      <c r="I115" s="4"/>
      <c r="J115" s="4"/>
      <c r="K115" s="6"/>
    </row>
    <row r="116" spans="1:19">
      <c r="A116" s="73"/>
      <c r="B116" s="72" t="s">
        <v>100</v>
      </c>
      <c r="C116" s="71"/>
      <c r="D116" s="71"/>
      <c r="E116" s="71"/>
      <c r="F116" s="71"/>
      <c r="G116" s="71"/>
      <c r="H116" s="71"/>
      <c r="I116" s="71"/>
      <c r="J116" s="71"/>
      <c r="K116" s="73"/>
      <c r="L116" s="73"/>
      <c r="M116" s="73"/>
      <c r="N116" s="73"/>
      <c r="O116" s="73"/>
      <c r="P116" s="73"/>
      <c r="Q116" s="73"/>
      <c r="R116" s="73"/>
    </row>
    <row r="117" spans="1:19" ht="15" customHeight="1">
      <c r="A117" s="71" t="s">
        <v>101</v>
      </c>
      <c r="B117" s="71" t="s">
        <v>138</v>
      </c>
      <c r="C117" s="71"/>
      <c r="D117" s="71"/>
      <c r="F117" s="68" t="s">
        <v>62</v>
      </c>
      <c r="G117" s="69"/>
      <c r="H117" s="69">
        <v>6.72</v>
      </c>
      <c r="I117" s="69">
        <v>6.24</v>
      </c>
      <c r="J117" s="69">
        <v>34.200000000000003</v>
      </c>
      <c r="K117" s="68">
        <v>220</v>
      </c>
      <c r="L117" s="24">
        <v>0.05</v>
      </c>
      <c r="M117" s="24">
        <v>0.2</v>
      </c>
      <c r="N117" s="24">
        <v>49</v>
      </c>
      <c r="O117" s="24">
        <v>0.55000000000000004</v>
      </c>
      <c r="P117" s="24">
        <v>113.4</v>
      </c>
      <c r="Q117" s="24">
        <v>95.46</v>
      </c>
      <c r="R117" s="24">
        <v>16.45</v>
      </c>
      <c r="S117" s="24">
        <v>0.38</v>
      </c>
    </row>
    <row r="118" spans="1:19">
      <c r="A118" s="71"/>
      <c r="B118" s="71" t="s">
        <v>117</v>
      </c>
      <c r="C118" s="71"/>
      <c r="D118" s="71"/>
      <c r="F118" s="68">
        <v>50</v>
      </c>
      <c r="G118" s="69"/>
      <c r="H118" s="69">
        <v>4.2</v>
      </c>
      <c r="I118" s="69">
        <v>14.4</v>
      </c>
      <c r="J118" s="69">
        <v>24.9</v>
      </c>
      <c r="K118" s="68">
        <v>250</v>
      </c>
      <c r="L118" s="24">
        <v>0.04</v>
      </c>
      <c r="M118" s="24"/>
      <c r="N118" s="24">
        <v>5.21</v>
      </c>
      <c r="O118" s="24">
        <v>1.88</v>
      </c>
      <c r="P118" s="24">
        <v>15.1</v>
      </c>
      <c r="Q118" s="24">
        <v>46.88</v>
      </c>
      <c r="R118" s="24">
        <v>10.42</v>
      </c>
      <c r="S118" s="24">
        <v>1.1499999999999999</v>
      </c>
    </row>
    <row r="119" spans="1:19" ht="15" customHeight="1">
      <c r="A119" s="71" t="s">
        <v>37</v>
      </c>
      <c r="B119" s="90" t="s">
        <v>131</v>
      </c>
      <c r="C119" s="90"/>
      <c r="D119" s="90"/>
      <c r="E119" s="90"/>
      <c r="F119" s="68" t="s">
        <v>47</v>
      </c>
      <c r="G119" s="69"/>
      <c r="H119" s="4">
        <v>7.0000000000000007E-2</v>
      </c>
      <c r="I119" s="4">
        <v>0.02</v>
      </c>
      <c r="J119" s="4">
        <v>15</v>
      </c>
      <c r="K119" s="4">
        <v>60</v>
      </c>
      <c r="L119" s="22"/>
      <c r="M119" s="22">
        <v>0.03</v>
      </c>
      <c r="N119" s="22"/>
      <c r="O119" s="22"/>
      <c r="P119" s="22">
        <v>11.1</v>
      </c>
      <c r="Q119" s="22">
        <v>3.9</v>
      </c>
      <c r="R119" s="22">
        <v>2.2999999999999998</v>
      </c>
      <c r="S119" s="22">
        <v>0.49</v>
      </c>
    </row>
    <row r="120" spans="1:19">
      <c r="A120" s="73"/>
      <c r="B120" s="71" t="s">
        <v>104</v>
      </c>
      <c r="C120" s="71"/>
      <c r="D120" s="71"/>
      <c r="F120" s="68">
        <v>30</v>
      </c>
      <c r="G120" s="69"/>
      <c r="H120" s="67">
        <v>2</v>
      </c>
      <c r="I120" s="67">
        <v>0.4</v>
      </c>
      <c r="J120" s="67">
        <v>10.5</v>
      </c>
      <c r="K120" s="68">
        <v>62</v>
      </c>
      <c r="L120" s="24">
        <v>0.04</v>
      </c>
      <c r="M120" s="24"/>
      <c r="N120" s="24"/>
      <c r="O120" s="24">
        <v>0.3</v>
      </c>
      <c r="P120" s="24">
        <v>7</v>
      </c>
      <c r="Q120" s="24">
        <v>31.6</v>
      </c>
      <c r="R120" s="24">
        <v>9.4</v>
      </c>
      <c r="S120" s="24">
        <v>0.78</v>
      </c>
    </row>
    <row r="121" spans="1:19">
      <c r="A121" s="73"/>
      <c r="B121" s="72" t="s">
        <v>105</v>
      </c>
      <c r="C121" s="71"/>
      <c r="D121" s="71"/>
      <c r="F121" s="68"/>
      <c r="G121" s="64"/>
      <c r="H121" s="64">
        <f t="shared" ref="H121:S121" si="28">SUM(H117:H120)</f>
        <v>12.99</v>
      </c>
      <c r="I121" s="64">
        <f t="shared" si="28"/>
        <v>21.06</v>
      </c>
      <c r="J121" s="65">
        <f t="shared" si="28"/>
        <v>84.6</v>
      </c>
      <c r="K121" s="66">
        <f t="shared" si="28"/>
        <v>592</v>
      </c>
      <c r="L121" s="26">
        <f t="shared" si="28"/>
        <v>0.13</v>
      </c>
      <c r="M121" s="26">
        <f t="shared" si="28"/>
        <v>0.23</v>
      </c>
      <c r="N121" s="26">
        <f t="shared" si="28"/>
        <v>54.21</v>
      </c>
      <c r="O121" s="26">
        <f t="shared" si="28"/>
        <v>2.7299999999999995</v>
      </c>
      <c r="P121" s="26">
        <f t="shared" si="28"/>
        <v>146.6</v>
      </c>
      <c r="Q121" s="26">
        <f t="shared" si="28"/>
        <v>177.84</v>
      </c>
      <c r="R121" s="26">
        <f t="shared" si="28"/>
        <v>38.57</v>
      </c>
      <c r="S121" s="26">
        <f t="shared" si="28"/>
        <v>2.8</v>
      </c>
    </row>
    <row r="122" spans="1:19">
      <c r="A122" s="3"/>
      <c r="B122" s="1"/>
      <c r="C122" s="1"/>
      <c r="D122" s="2"/>
      <c r="E122" s="10"/>
      <c r="F122" s="10"/>
      <c r="G122" s="7"/>
      <c r="H122" s="4"/>
      <c r="I122" s="4"/>
      <c r="J122" s="4"/>
      <c r="K122" s="4"/>
    </row>
    <row r="124" spans="1:19">
      <c r="A124" s="3"/>
      <c r="B124" s="1" t="s">
        <v>10</v>
      </c>
      <c r="C124" s="2"/>
      <c r="D124" s="2"/>
      <c r="E124" s="2"/>
      <c r="F124" s="10"/>
      <c r="G124" s="8"/>
      <c r="H124" s="1"/>
    </row>
    <row r="125" spans="1:19" ht="192">
      <c r="A125" s="53" t="s">
        <v>90</v>
      </c>
      <c r="B125" s="93" t="s">
        <v>0</v>
      </c>
      <c r="C125" s="94"/>
      <c r="D125" s="94"/>
      <c r="E125" s="94"/>
      <c r="F125" s="20" t="s">
        <v>1</v>
      </c>
      <c r="G125" s="21" t="s">
        <v>2</v>
      </c>
      <c r="H125" s="21" t="s">
        <v>14</v>
      </c>
      <c r="I125" s="21" t="s">
        <v>15</v>
      </c>
      <c r="J125" s="21" t="s">
        <v>16</v>
      </c>
      <c r="K125" s="21" t="s">
        <v>17</v>
      </c>
      <c r="L125" s="21" t="s">
        <v>82</v>
      </c>
      <c r="M125" s="21" t="s">
        <v>83</v>
      </c>
      <c r="N125" s="21" t="s">
        <v>84</v>
      </c>
      <c r="O125" s="21" t="s">
        <v>85</v>
      </c>
      <c r="P125" s="21" t="s">
        <v>86</v>
      </c>
      <c r="Q125" s="21" t="s">
        <v>87</v>
      </c>
      <c r="R125" s="21" t="s">
        <v>88</v>
      </c>
      <c r="S125" s="21" t="s">
        <v>89</v>
      </c>
    </row>
    <row r="126" spans="1:19">
      <c r="A126" s="3"/>
      <c r="B126" s="2"/>
      <c r="C126" s="88" t="s">
        <v>97</v>
      </c>
      <c r="D126" s="88"/>
      <c r="E126" s="88"/>
      <c r="F126" s="2"/>
      <c r="G126" s="1"/>
      <c r="H126" s="1"/>
      <c r="I126" s="1"/>
      <c r="J126" s="1"/>
      <c r="K126" s="7"/>
      <c r="L126" s="22"/>
      <c r="M126" s="22"/>
      <c r="N126" s="22"/>
      <c r="O126" s="22"/>
      <c r="P126" s="22"/>
      <c r="Q126" s="22"/>
      <c r="R126" s="22"/>
      <c r="S126" s="22"/>
    </row>
    <row r="127" spans="1:19" ht="15.75" customHeight="1">
      <c r="A127" s="3" t="s">
        <v>23</v>
      </c>
      <c r="B127" s="2" t="s">
        <v>91</v>
      </c>
      <c r="F127" s="4">
        <v>100</v>
      </c>
      <c r="G127" s="5"/>
      <c r="H127" s="4">
        <v>0.4</v>
      </c>
      <c r="I127" s="4">
        <v>0.4</v>
      </c>
      <c r="J127" s="4">
        <v>9.8000000000000007</v>
      </c>
      <c r="K127" s="6">
        <v>47</v>
      </c>
      <c r="L127" s="24">
        <v>0.03</v>
      </c>
      <c r="M127" s="24">
        <v>10</v>
      </c>
      <c r="N127" s="29"/>
      <c r="O127" s="24">
        <v>0.2</v>
      </c>
      <c r="P127" s="24">
        <v>16</v>
      </c>
      <c r="Q127" s="24">
        <v>11</v>
      </c>
      <c r="R127" s="24">
        <v>9</v>
      </c>
      <c r="S127" s="24">
        <v>2.2000000000000002</v>
      </c>
    </row>
    <row r="128" spans="1:19" ht="25.5" customHeight="1">
      <c r="A128" s="3" t="s">
        <v>19</v>
      </c>
      <c r="B128" s="92" t="s">
        <v>56</v>
      </c>
      <c r="C128" s="95"/>
      <c r="D128" s="95"/>
      <c r="E128" s="95"/>
      <c r="F128" s="4">
        <v>100</v>
      </c>
      <c r="G128" s="5"/>
      <c r="H128" s="4">
        <v>1.26</v>
      </c>
      <c r="I128" s="4">
        <v>5.12</v>
      </c>
      <c r="J128" s="4">
        <v>11.87</v>
      </c>
      <c r="K128" s="4">
        <v>99</v>
      </c>
      <c r="L128" s="24">
        <v>0.03</v>
      </c>
      <c r="M128" s="24">
        <v>6.6</v>
      </c>
      <c r="N128" s="24">
        <v>40</v>
      </c>
      <c r="O128" s="24">
        <v>4.5999999999999996</v>
      </c>
      <c r="P128" s="24">
        <v>187</v>
      </c>
      <c r="Q128" s="24">
        <v>154</v>
      </c>
      <c r="R128" s="24">
        <v>28</v>
      </c>
      <c r="S128" s="24">
        <v>1.5</v>
      </c>
    </row>
    <row r="129" spans="1:19">
      <c r="A129" s="3" t="s">
        <v>65</v>
      </c>
      <c r="B129" s="2" t="s">
        <v>134</v>
      </c>
      <c r="F129" s="4" t="s">
        <v>81</v>
      </c>
      <c r="G129" s="5"/>
      <c r="H129" s="4">
        <v>0.6</v>
      </c>
      <c r="I129" s="4">
        <v>7.1</v>
      </c>
      <c r="J129" s="4">
        <v>3</v>
      </c>
      <c r="K129" s="6">
        <v>79</v>
      </c>
      <c r="L129" s="29">
        <v>0.02</v>
      </c>
      <c r="M129" s="29">
        <v>2.1</v>
      </c>
      <c r="N129" s="29"/>
      <c r="O129" s="29">
        <v>0.05</v>
      </c>
      <c r="P129" s="29">
        <v>17.5</v>
      </c>
      <c r="Q129" s="29">
        <v>23</v>
      </c>
      <c r="R129" s="29">
        <v>6.5</v>
      </c>
      <c r="S129" s="29">
        <v>0.25</v>
      </c>
    </row>
    <row r="130" spans="1:19">
      <c r="A130" s="3"/>
      <c r="B130" s="2"/>
      <c r="F130" s="4"/>
      <c r="G130" s="8"/>
      <c r="H130" s="8">
        <f>SUM(H127:H129)/3</f>
        <v>0.75333333333333341</v>
      </c>
      <c r="I130" s="8">
        <f>SUM(I127:I129)/3</f>
        <v>4.206666666666667</v>
      </c>
      <c r="J130" s="8">
        <f>SUM(J127:J129)/3</f>
        <v>8.2233333333333345</v>
      </c>
      <c r="K130" s="9">
        <f>SUM(K127:K129)/3</f>
        <v>75</v>
      </c>
      <c r="L130" s="25">
        <f t="shared" ref="L130:S130" si="29">SUM(L127:L129)</f>
        <v>0.08</v>
      </c>
      <c r="M130" s="25">
        <f t="shared" si="29"/>
        <v>18.700000000000003</v>
      </c>
      <c r="N130" s="25">
        <f t="shared" si="29"/>
        <v>40</v>
      </c>
      <c r="O130" s="25">
        <f t="shared" si="29"/>
        <v>4.8499999999999996</v>
      </c>
      <c r="P130" s="25">
        <f t="shared" si="29"/>
        <v>220.5</v>
      </c>
      <c r="Q130" s="25">
        <f t="shared" si="29"/>
        <v>188</v>
      </c>
      <c r="R130" s="25">
        <f t="shared" si="29"/>
        <v>43.5</v>
      </c>
      <c r="S130" s="25">
        <f t="shared" si="29"/>
        <v>3.95</v>
      </c>
    </row>
    <row r="131" spans="1:19">
      <c r="A131" s="3"/>
      <c r="B131" s="2"/>
      <c r="F131" s="4"/>
      <c r="G131" s="5"/>
      <c r="H131" s="4"/>
      <c r="I131" s="4"/>
      <c r="J131" s="4"/>
      <c r="K131" s="4"/>
      <c r="L131" s="22"/>
      <c r="M131" s="22"/>
      <c r="N131" s="22"/>
      <c r="O131" s="22"/>
      <c r="P131" s="22"/>
      <c r="Q131" s="22"/>
      <c r="R131" s="22"/>
      <c r="S131" s="22"/>
    </row>
    <row r="132" spans="1:19">
      <c r="A132" s="3"/>
      <c r="B132" s="2"/>
      <c r="C132" s="1" t="s">
        <v>93</v>
      </c>
      <c r="D132" s="2"/>
      <c r="E132" s="2"/>
      <c r="F132" s="4"/>
      <c r="G132" s="8"/>
      <c r="H132" s="8"/>
      <c r="I132" s="8"/>
      <c r="J132" s="8"/>
      <c r="K132" s="9"/>
      <c r="L132" s="22"/>
      <c r="M132" s="22"/>
      <c r="N132" s="22"/>
      <c r="O132" s="22"/>
      <c r="P132" s="22"/>
      <c r="Q132" s="22"/>
      <c r="R132" s="22"/>
      <c r="S132" s="22"/>
    </row>
    <row r="133" spans="1:19" ht="15" customHeight="1">
      <c r="A133" s="3" t="s">
        <v>30</v>
      </c>
      <c r="B133" s="92" t="s">
        <v>13</v>
      </c>
      <c r="C133" s="92"/>
      <c r="D133" s="92"/>
      <c r="E133" s="92"/>
      <c r="F133" s="4">
        <v>90</v>
      </c>
      <c r="G133" s="5"/>
      <c r="H133" s="5">
        <v>16.2</v>
      </c>
      <c r="I133" s="5">
        <v>18.12</v>
      </c>
      <c r="J133" s="5">
        <v>8.76</v>
      </c>
      <c r="K133" s="6">
        <v>251</v>
      </c>
      <c r="L133" s="22">
        <v>7.0000000000000007E-2</v>
      </c>
      <c r="M133" s="22"/>
      <c r="N133" s="22">
        <v>9</v>
      </c>
      <c r="O133" s="22">
        <v>1.08</v>
      </c>
      <c r="P133" s="22">
        <v>16.2</v>
      </c>
      <c r="Q133" s="22">
        <v>135.9</v>
      </c>
      <c r="R133" s="22">
        <v>25.2</v>
      </c>
      <c r="S133" s="22">
        <v>1.44</v>
      </c>
    </row>
    <row r="134" spans="1:19">
      <c r="A134" s="3" t="s">
        <v>31</v>
      </c>
      <c r="B134" s="2" t="s">
        <v>58</v>
      </c>
      <c r="F134" s="35" t="s">
        <v>81</v>
      </c>
      <c r="G134" s="5"/>
      <c r="H134" s="4">
        <v>15.64</v>
      </c>
      <c r="I134" s="4">
        <v>6.28</v>
      </c>
      <c r="J134" s="5">
        <v>3.14</v>
      </c>
      <c r="K134" s="6">
        <v>132</v>
      </c>
      <c r="L134" s="22">
        <v>0.08</v>
      </c>
      <c r="M134" s="22">
        <v>0.78</v>
      </c>
      <c r="N134" s="22">
        <v>10.029999999999999</v>
      </c>
      <c r="O134" s="22">
        <v>2.77</v>
      </c>
      <c r="P134" s="22">
        <v>84</v>
      </c>
      <c r="Q134" s="22">
        <v>197.5</v>
      </c>
      <c r="R134" s="22">
        <v>27.75</v>
      </c>
      <c r="S134" s="22">
        <v>0.79</v>
      </c>
    </row>
    <row r="135" spans="1:19">
      <c r="A135" s="3"/>
      <c r="G135" s="8"/>
      <c r="H135" s="8">
        <f t="shared" ref="H135:S135" si="30">SUM(H133:H134)/2</f>
        <v>15.92</v>
      </c>
      <c r="I135" s="8">
        <f t="shared" si="30"/>
        <v>12.200000000000001</v>
      </c>
      <c r="J135" s="8">
        <f t="shared" si="30"/>
        <v>5.95</v>
      </c>
      <c r="K135" s="8">
        <f t="shared" si="30"/>
        <v>191.5</v>
      </c>
      <c r="L135" s="8">
        <f t="shared" si="30"/>
        <v>7.5000000000000011E-2</v>
      </c>
      <c r="M135" s="8">
        <f t="shared" si="30"/>
        <v>0.39</v>
      </c>
      <c r="N135" s="8">
        <f t="shared" si="30"/>
        <v>9.5150000000000006</v>
      </c>
      <c r="O135" s="8">
        <f t="shared" si="30"/>
        <v>1.925</v>
      </c>
      <c r="P135" s="8">
        <f t="shared" si="30"/>
        <v>50.1</v>
      </c>
      <c r="Q135" s="8">
        <f t="shared" si="30"/>
        <v>166.7</v>
      </c>
      <c r="R135" s="8">
        <f t="shared" si="30"/>
        <v>26.475000000000001</v>
      </c>
      <c r="S135" s="8">
        <f t="shared" si="30"/>
        <v>1.115</v>
      </c>
    </row>
    <row r="136" spans="1:19" ht="18" customHeight="1">
      <c r="A136" s="3" t="s">
        <v>32</v>
      </c>
      <c r="B136" s="2" t="s">
        <v>44</v>
      </c>
      <c r="C136" s="2"/>
      <c r="D136" s="2"/>
      <c r="E136" s="2"/>
      <c r="F136" s="4" t="s">
        <v>57</v>
      </c>
      <c r="G136" s="5"/>
      <c r="H136" s="4">
        <v>23.94</v>
      </c>
      <c r="I136" s="5">
        <v>21.65</v>
      </c>
      <c r="J136" s="5">
        <v>31.55</v>
      </c>
      <c r="K136" s="6">
        <v>425</v>
      </c>
      <c r="L136" s="22">
        <v>0.24</v>
      </c>
      <c r="M136" s="22">
        <v>2.75</v>
      </c>
      <c r="N136" s="22">
        <v>0.06</v>
      </c>
      <c r="O136" s="22">
        <v>2.5</v>
      </c>
      <c r="P136" s="22">
        <v>869</v>
      </c>
      <c r="Q136" s="22">
        <v>850.5</v>
      </c>
      <c r="R136" s="22">
        <v>120.5</v>
      </c>
      <c r="S136" s="22">
        <v>1.6</v>
      </c>
    </row>
    <row r="137" spans="1:19" ht="29.25" customHeight="1">
      <c r="A137" s="3" t="s">
        <v>33</v>
      </c>
      <c r="B137" s="92" t="s">
        <v>132</v>
      </c>
      <c r="C137" s="95"/>
      <c r="D137" s="95"/>
      <c r="E137" s="95"/>
      <c r="F137" s="4">
        <v>220</v>
      </c>
      <c r="G137" s="5"/>
      <c r="H137" s="4">
        <v>15.78</v>
      </c>
      <c r="I137" s="4">
        <v>9.36</v>
      </c>
      <c r="J137" s="5">
        <v>18.64</v>
      </c>
      <c r="K137" s="6">
        <v>220</v>
      </c>
      <c r="L137" s="29">
        <v>0.18</v>
      </c>
      <c r="M137" s="29">
        <v>7</v>
      </c>
      <c r="N137" s="29">
        <v>82</v>
      </c>
      <c r="O137" s="29">
        <v>8.8000000000000007</v>
      </c>
      <c r="P137" s="29">
        <v>49.8</v>
      </c>
      <c r="Q137" s="29">
        <v>242</v>
      </c>
      <c r="R137" s="29">
        <v>50</v>
      </c>
      <c r="S137" s="29">
        <v>4.8</v>
      </c>
    </row>
    <row r="138" spans="1:19">
      <c r="A138" s="3"/>
      <c r="B138" s="2"/>
      <c r="C138" s="2"/>
      <c r="D138" s="2"/>
      <c r="E138" s="2"/>
      <c r="F138" s="4"/>
      <c r="G138" s="8"/>
      <c r="H138" s="8">
        <f>SUM(H136:H137)/2</f>
        <v>19.86</v>
      </c>
      <c r="I138" s="8">
        <f>SUM(I136:I137)/2</f>
        <v>15.504999999999999</v>
      </c>
      <c r="J138" s="8">
        <f>SUM(J136:J137)/2</f>
        <v>25.094999999999999</v>
      </c>
      <c r="K138" s="9">
        <f>SUM(K136:K137)/2</f>
        <v>322.5</v>
      </c>
      <c r="L138" s="25">
        <f t="shared" ref="L138:S138" si="31">SUM(L136:L137)</f>
        <v>0.42</v>
      </c>
      <c r="M138" s="25">
        <f t="shared" si="31"/>
        <v>9.75</v>
      </c>
      <c r="N138" s="25">
        <f t="shared" si="31"/>
        <v>82.06</v>
      </c>
      <c r="O138" s="25">
        <f t="shared" si="31"/>
        <v>11.3</v>
      </c>
      <c r="P138" s="25">
        <f t="shared" si="31"/>
        <v>918.8</v>
      </c>
      <c r="Q138" s="25">
        <f t="shared" si="31"/>
        <v>1092.5</v>
      </c>
      <c r="R138" s="25">
        <f t="shared" si="31"/>
        <v>170.5</v>
      </c>
      <c r="S138" s="25">
        <f t="shared" si="31"/>
        <v>6.4</v>
      </c>
    </row>
    <row r="139" spans="1:19">
      <c r="A139" s="3"/>
      <c r="B139" s="2"/>
      <c r="C139" s="1" t="s">
        <v>95</v>
      </c>
      <c r="D139" s="1"/>
      <c r="E139" s="2"/>
      <c r="F139" s="4"/>
      <c r="G139" s="4"/>
      <c r="H139" s="4"/>
      <c r="I139" s="4"/>
      <c r="J139" s="4"/>
      <c r="K139" s="4"/>
      <c r="L139" s="22"/>
      <c r="M139" s="22"/>
      <c r="N139" s="22"/>
      <c r="O139" s="22"/>
      <c r="P139" s="22"/>
      <c r="Q139" s="22"/>
      <c r="R139" s="22"/>
      <c r="S139" s="22"/>
    </row>
    <row r="140" spans="1:19">
      <c r="A140" s="3" t="s">
        <v>26</v>
      </c>
      <c r="B140" s="2" t="s">
        <v>139</v>
      </c>
      <c r="C140" s="2"/>
      <c r="D140" s="2"/>
      <c r="E140" s="2"/>
      <c r="F140" s="4" t="s">
        <v>59</v>
      </c>
      <c r="G140" s="5"/>
      <c r="H140" s="4">
        <v>5.79</v>
      </c>
      <c r="I140" s="4">
        <v>8.1999999999999993</v>
      </c>
      <c r="J140" s="4">
        <v>35.07</v>
      </c>
      <c r="K140" s="4">
        <v>257</v>
      </c>
      <c r="L140" s="22">
        <v>0.1</v>
      </c>
      <c r="M140" s="22"/>
      <c r="N140" s="22">
        <v>17.7</v>
      </c>
      <c r="O140" s="22">
        <v>0.8</v>
      </c>
      <c r="P140" s="22">
        <v>9.3000000000000007</v>
      </c>
      <c r="Q140" s="22">
        <v>40.6</v>
      </c>
      <c r="R140" s="22">
        <v>7.3</v>
      </c>
      <c r="S140" s="22">
        <v>0.8</v>
      </c>
    </row>
    <row r="141" spans="1:19" ht="29.25" customHeight="1">
      <c r="A141" s="3"/>
      <c r="B141" s="2"/>
      <c r="C141" s="1" t="s">
        <v>96</v>
      </c>
      <c r="D141" s="1"/>
      <c r="E141" s="2"/>
      <c r="F141" s="4"/>
      <c r="G141" s="8"/>
      <c r="H141" s="8">
        <f t="shared" ref="H141:S141" si="32">SUM(H140)</f>
        <v>5.79</v>
      </c>
      <c r="I141" s="8">
        <f t="shared" si="32"/>
        <v>8.1999999999999993</v>
      </c>
      <c r="J141" s="8">
        <f t="shared" si="32"/>
        <v>35.07</v>
      </c>
      <c r="K141" s="8">
        <f t="shared" si="32"/>
        <v>257</v>
      </c>
      <c r="L141" s="8">
        <f t="shared" si="32"/>
        <v>0.1</v>
      </c>
      <c r="M141" s="8">
        <f t="shared" si="32"/>
        <v>0</v>
      </c>
      <c r="N141" s="8">
        <f t="shared" si="32"/>
        <v>17.7</v>
      </c>
      <c r="O141" s="8">
        <f t="shared" si="32"/>
        <v>0.8</v>
      </c>
      <c r="P141" s="8">
        <f t="shared" si="32"/>
        <v>9.3000000000000007</v>
      </c>
      <c r="Q141" s="8">
        <f t="shared" si="32"/>
        <v>40.6</v>
      </c>
      <c r="R141" s="8">
        <f t="shared" si="32"/>
        <v>7.3</v>
      </c>
      <c r="S141" s="8">
        <f t="shared" si="32"/>
        <v>0.8</v>
      </c>
    </row>
    <row r="142" spans="1:19" s="41" customFormat="1" ht="28.5" customHeight="1">
      <c r="A142" s="3" t="s">
        <v>127</v>
      </c>
      <c r="B142" s="2" t="s">
        <v>128</v>
      </c>
      <c r="C142" s="2"/>
      <c r="D142" s="2"/>
      <c r="E142" s="2"/>
      <c r="F142" s="4">
        <v>200</v>
      </c>
      <c r="G142" s="5"/>
      <c r="H142" s="4">
        <v>0.31</v>
      </c>
      <c r="I142" s="4"/>
      <c r="J142" s="4">
        <v>39.4</v>
      </c>
      <c r="K142" s="4">
        <v>160</v>
      </c>
      <c r="L142" s="29">
        <v>1.2E-2</v>
      </c>
      <c r="M142" s="29">
        <v>2.4</v>
      </c>
      <c r="N142" s="29"/>
      <c r="O142" s="29"/>
      <c r="P142" s="29">
        <v>22.46</v>
      </c>
      <c r="Q142" s="29">
        <v>18.5</v>
      </c>
      <c r="R142" s="29">
        <v>7.26</v>
      </c>
      <c r="S142" s="29">
        <v>0.19</v>
      </c>
    </row>
    <row r="143" spans="1:19">
      <c r="A143" s="3"/>
      <c r="B143" s="2"/>
      <c r="C143" s="2"/>
      <c r="D143" s="2"/>
      <c r="E143" s="2"/>
      <c r="F143" s="4"/>
      <c r="G143" s="8"/>
      <c r="H143" s="8">
        <f t="shared" ref="H143:S143" si="33">SUM(H142)</f>
        <v>0.31</v>
      </c>
      <c r="I143" s="8">
        <f t="shared" si="33"/>
        <v>0</v>
      </c>
      <c r="J143" s="8">
        <f t="shared" si="33"/>
        <v>39.4</v>
      </c>
      <c r="K143" s="8">
        <f t="shared" si="33"/>
        <v>160</v>
      </c>
      <c r="L143" s="8">
        <f t="shared" si="33"/>
        <v>1.2E-2</v>
      </c>
      <c r="M143" s="8">
        <f t="shared" si="33"/>
        <v>2.4</v>
      </c>
      <c r="N143" s="8">
        <f t="shared" si="33"/>
        <v>0</v>
      </c>
      <c r="O143" s="8">
        <f t="shared" si="33"/>
        <v>0</v>
      </c>
      <c r="P143" s="8">
        <f t="shared" si="33"/>
        <v>22.46</v>
      </c>
      <c r="Q143" s="8">
        <f t="shared" si="33"/>
        <v>18.5</v>
      </c>
      <c r="R143" s="8">
        <f t="shared" si="33"/>
        <v>7.26</v>
      </c>
      <c r="S143" s="8">
        <f t="shared" si="33"/>
        <v>0.19</v>
      </c>
    </row>
    <row r="144" spans="1:19">
      <c r="A144" s="3"/>
      <c r="B144" s="2" t="s">
        <v>5</v>
      </c>
      <c r="C144" s="2"/>
      <c r="D144" s="2"/>
      <c r="E144" s="2"/>
      <c r="F144" s="4">
        <v>40</v>
      </c>
      <c r="G144" s="5"/>
      <c r="H144" s="4">
        <v>2.9</v>
      </c>
      <c r="I144" s="4">
        <v>0.8</v>
      </c>
      <c r="J144" s="4">
        <v>17</v>
      </c>
      <c r="K144" s="4">
        <v>90</v>
      </c>
      <c r="L144" s="22">
        <v>0.04</v>
      </c>
      <c r="M144" s="22"/>
      <c r="N144" s="22"/>
      <c r="O144" s="22">
        <v>0.4</v>
      </c>
      <c r="P144" s="22">
        <v>8.6999999999999993</v>
      </c>
      <c r="Q144" s="22">
        <v>34.1</v>
      </c>
      <c r="R144" s="22">
        <v>9.1</v>
      </c>
      <c r="S144" s="22">
        <v>0.52</v>
      </c>
    </row>
    <row r="145" spans="1:20">
      <c r="A145" s="3"/>
      <c r="B145" s="2"/>
      <c r="C145" s="2"/>
      <c r="D145" s="2"/>
      <c r="E145" s="2"/>
      <c r="F145" s="4"/>
      <c r="G145" s="5"/>
      <c r="H145" s="4"/>
      <c r="I145" s="8"/>
      <c r="J145" s="8"/>
      <c r="K145" s="9"/>
      <c r="L145" s="22"/>
      <c r="M145" s="22"/>
      <c r="N145" s="22"/>
      <c r="O145" s="22"/>
      <c r="P145" s="22"/>
      <c r="Q145" s="22"/>
      <c r="R145" s="22"/>
      <c r="S145" s="22"/>
    </row>
    <row r="146" spans="1:20">
      <c r="A146" s="3"/>
      <c r="B146" s="2"/>
      <c r="C146" s="2"/>
      <c r="D146" s="2"/>
      <c r="E146" s="23"/>
      <c r="F146" s="10" t="s">
        <v>6</v>
      </c>
      <c r="G146" s="17"/>
      <c r="H146" s="17">
        <f t="shared" ref="H146:S146" si="34">H130+H138+H141+H143+H144</f>
        <v>29.61333333333333</v>
      </c>
      <c r="I146" s="17">
        <f t="shared" si="34"/>
        <v>28.711666666666666</v>
      </c>
      <c r="J146" s="17">
        <f t="shared" si="34"/>
        <v>124.78833333333333</v>
      </c>
      <c r="K146" s="17">
        <f t="shared" si="34"/>
        <v>904.5</v>
      </c>
      <c r="L146" s="17">
        <f t="shared" si="34"/>
        <v>0.65200000000000002</v>
      </c>
      <c r="M146" s="17">
        <f t="shared" si="34"/>
        <v>30.85</v>
      </c>
      <c r="N146" s="17">
        <f t="shared" si="34"/>
        <v>139.76</v>
      </c>
      <c r="O146" s="17">
        <f t="shared" si="34"/>
        <v>17.349999999999998</v>
      </c>
      <c r="P146" s="17">
        <f t="shared" si="34"/>
        <v>1179.76</v>
      </c>
      <c r="Q146" s="17">
        <f t="shared" si="34"/>
        <v>1373.6999999999998</v>
      </c>
      <c r="R146" s="17">
        <f t="shared" si="34"/>
        <v>237.66</v>
      </c>
      <c r="S146" s="17">
        <f t="shared" si="34"/>
        <v>11.860000000000001</v>
      </c>
    </row>
    <row r="147" spans="1:20">
      <c r="A147" s="56"/>
      <c r="B147" s="55"/>
      <c r="C147" s="55"/>
      <c r="D147" s="55"/>
      <c r="E147" s="54"/>
      <c r="F147" s="54"/>
      <c r="G147" s="54"/>
      <c r="H147" s="55"/>
      <c r="I147" s="55"/>
      <c r="J147" s="55"/>
      <c r="K147" s="59"/>
      <c r="L147" s="59"/>
      <c r="M147" s="59"/>
      <c r="N147" s="59"/>
      <c r="O147" s="59"/>
      <c r="P147" s="59"/>
      <c r="Q147" s="59"/>
      <c r="R147" s="59"/>
    </row>
    <row r="148" spans="1:20">
      <c r="A148" s="73"/>
      <c r="B148" s="72" t="s">
        <v>100</v>
      </c>
      <c r="C148" s="71"/>
      <c r="D148" s="71"/>
      <c r="E148" s="71"/>
      <c r="F148" s="71"/>
      <c r="G148" s="71"/>
      <c r="H148" s="71"/>
      <c r="I148" s="71"/>
      <c r="J148" s="71"/>
      <c r="K148" s="24"/>
      <c r="L148" s="24"/>
      <c r="M148" s="24"/>
      <c r="N148" s="24"/>
      <c r="O148" s="24"/>
      <c r="P148" s="24"/>
      <c r="Q148" s="24"/>
      <c r="R148" s="24"/>
      <c r="S148" s="12"/>
    </row>
    <row r="149" spans="1:20" ht="15" customHeight="1">
      <c r="A149" s="71" t="s">
        <v>121</v>
      </c>
      <c r="B149" s="89" t="s">
        <v>120</v>
      </c>
      <c r="C149" s="99"/>
      <c r="D149" s="99"/>
      <c r="E149" s="12"/>
      <c r="F149" s="68">
        <v>15</v>
      </c>
      <c r="G149" s="69"/>
      <c r="H149" s="69">
        <v>3.95</v>
      </c>
      <c r="I149" s="69">
        <v>3.99</v>
      </c>
      <c r="J149" s="69"/>
      <c r="K149" s="68">
        <v>53</v>
      </c>
      <c r="L149" s="24">
        <v>0.01</v>
      </c>
      <c r="M149" s="24">
        <v>0.11</v>
      </c>
      <c r="N149" s="24"/>
      <c r="O149" s="24">
        <v>0.06</v>
      </c>
      <c r="P149" s="24">
        <v>150</v>
      </c>
      <c r="Q149" s="24">
        <v>90</v>
      </c>
      <c r="R149" s="24">
        <v>8.25</v>
      </c>
      <c r="S149" s="24">
        <v>0.11</v>
      </c>
    </row>
    <row r="150" spans="1:20" ht="29.25" customHeight="1">
      <c r="A150" s="71" t="s">
        <v>119</v>
      </c>
      <c r="B150" s="90" t="s">
        <v>122</v>
      </c>
      <c r="C150" s="90"/>
      <c r="D150" s="90"/>
      <c r="E150" s="90"/>
      <c r="F150" s="68" t="s">
        <v>115</v>
      </c>
      <c r="G150" s="69"/>
      <c r="H150" s="69">
        <v>7</v>
      </c>
      <c r="I150" s="69">
        <v>8.1</v>
      </c>
      <c r="J150" s="69">
        <v>38.5</v>
      </c>
      <c r="K150" s="68">
        <v>258</v>
      </c>
      <c r="L150" s="70"/>
      <c r="M150" s="70"/>
      <c r="N150" s="70"/>
      <c r="O150" s="70"/>
      <c r="P150" s="70"/>
      <c r="Q150" s="70"/>
      <c r="R150" s="70"/>
      <c r="S150" s="70"/>
    </row>
    <row r="151" spans="1:20" ht="15" customHeight="1">
      <c r="A151" s="71" t="s">
        <v>22</v>
      </c>
      <c r="B151" s="90" t="s">
        <v>118</v>
      </c>
      <c r="C151" s="90"/>
      <c r="D151" s="90"/>
      <c r="E151" s="90"/>
      <c r="F151" s="68" t="s">
        <v>53</v>
      </c>
      <c r="G151" s="69"/>
      <c r="H151" s="4">
        <v>7.0000000000000007E-2</v>
      </c>
      <c r="I151" s="4">
        <v>0.02</v>
      </c>
      <c r="J151" s="4">
        <v>15</v>
      </c>
      <c r="K151" s="4">
        <v>60</v>
      </c>
      <c r="L151" s="22"/>
      <c r="M151" s="22">
        <v>0.03</v>
      </c>
      <c r="N151" s="22"/>
      <c r="O151" s="22"/>
      <c r="P151" s="22">
        <v>11.1</v>
      </c>
      <c r="Q151" s="22">
        <v>3.9</v>
      </c>
      <c r="R151" s="22">
        <v>2.2999999999999998</v>
      </c>
      <c r="S151" s="22">
        <v>0.49</v>
      </c>
    </row>
    <row r="152" spans="1:20">
      <c r="A152" s="73"/>
      <c r="B152" s="71" t="s">
        <v>104</v>
      </c>
      <c r="C152" s="71"/>
      <c r="D152" s="71"/>
      <c r="E152" s="12"/>
      <c r="F152" s="68">
        <v>40</v>
      </c>
      <c r="G152" s="69"/>
      <c r="H152" s="67">
        <v>2.6</v>
      </c>
      <c r="I152" s="67">
        <v>0.5</v>
      </c>
      <c r="J152" s="67">
        <v>14</v>
      </c>
      <c r="K152" s="68">
        <v>82</v>
      </c>
      <c r="L152" s="24">
        <v>0.05</v>
      </c>
      <c r="M152" s="24"/>
      <c r="N152" s="24"/>
      <c r="O152" s="24">
        <v>0.4</v>
      </c>
      <c r="P152" s="24">
        <v>9.4</v>
      </c>
      <c r="Q152" s="24">
        <v>42.2</v>
      </c>
      <c r="R152" s="24">
        <v>12.6</v>
      </c>
      <c r="S152" s="24">
        <v>1.04</v>
      </c>
    </row>
    <row r="153" spans="1:20">
      <c r="A153" s="73"/>
      <c r="B153" s="72" t="s">
        <v>105</v>
      </c>
      <c r="C153" s="71"/>
      <c r="D153" s="71"/>
      <c r="E153" s="12"/>
      <c r="F153" s="68"/>
      <c r="G153" s="64"/>
      <c r="H153" s="64">
        <f t="shared" ref="H153:M153" si="35">SUM(H149:H152)</f>
        <v>13.62</v>
      </c>
      <c r="I153" s="64">
        <f t="shared" si="35"/>
        <v>12.61</v>
      </c>
      <c r="J153" s="64">
        <f t="shared" si="35"/>
        <v>67.5</v>
      </c>
      <c r="K153" s="66">
        <f t="shared" si="35"/>
        <v>453</v>
      </c>
      <c r="L153" s="26">
        <f t="shared" si="35"/>
        <v>6.0000000000000005E-2</v>
      </c>
      <c r="M153" s="26">
        <f t="shared" si="35"/>
        <v>0.14000000000000001</v>
      </c>
      <c r="N153" s="26"/>
      <c r="O153" s="26">
        <f>SUM(O149:O152)</f>
        <v>0.46</v>
      </c>
      <c r="P153" s="26">
        <f>SUM(P149:P152)</f>
        <v>170.5</v>
      </c>
      <c r="Q153" s="26">
        <f>SUM(Q149:Q152)</f>
        <v>136.10000000000002</v>
      </c>
      <c r="R153" s="26">
        <f>SUM(R149:R152)</f>
        <v>23.15</v>
      </c>
      <c r="S153" s="26">
        <f>SUM(S149:S152)</f>
        <v>1.6400000000000001</v>
      </c>
    </row>
    <row r="154" spans="1:20" ht="16.5" customHeight="1">
      <c r="A154" s="56"/>
      <c r="B154" s="55"/>
      <c r="C154" s="54"/>
      <c r="D154" s="57"/>
      <c r="E154" s="57"/>
      <c r="F154" s="61"/>
      <c r="G154" s="61"/>
      <c r="H154" s="61"/>
      <c r="I154" s="61"/>
      <c r="J154" s="76"/>
      <c r="K154" s="59"/>
      <c r="L154" s="59"/>
      <c r="M154" s="59"/>
      <c r="N154" s="59"/>
      <c r="O154" s="59"/>
      <c r="P154" s="59"/>
      <c r="Q154" s="59"/>
      <c r="R154" s="59"/>
    </row>
    <row r="155" spans="1:20" ht="18" customHeight="1">
      <c r="A155" s="3"/>
      <c r="B155" s="2"/>
      <c r="C155" s="2"/>
      <c r="D155" s="2"/>
      <c r="E155" s="2"/>
      <c r="F155" s="15"/>
      <c r="G155" s="5"/>
      <c r="H155" s="5"/>
      <c r="I155" s="4"/>
      <c r="J155" s="4"/>
      <c r="K155" s="4"/>
    </row>
    <row r="156" spans="1:20">
      <c r="A156" s="3"/>
      <c r="B156" s="1" t="s">
        <v>11</v>
      </c>
      <c r="C156" s="1"/>
      <c r="D156" s="1"/>
      <c r="E156" s="2"/>
      <c r="F156" s="2"/>
      <c r="G156" s="2"/>
      <c r="H156" s="2"/>
      <c r="I156" s="1"/>
      <c r="J156" s="1"/>
      <c r="K156" s="7"/>
    </row>
    <row r="157" spans="1:20" ht="192">
      <c r="A157" s="53" t="s">
        <v>90</v>
      </c>
      <c r="B157" s="93" t="s">
        <v>0</v>
      </c>
      <c r="C157" s="94"/>
      <c r="D157" s="94"/>
      <c r="E157" s="94"/>
      <c r="F157" s="20" t="s">
        <v>1</v>
      </c>
      <c r="G157" s="21" t="s">
        <v>2</v>
      </c>
      <c r="H157" s="21" t="s">
        <v>14</v>
      </c>
      <c r="I157" s="21" t="s">
        <v>15</v>
      </c>
      <c r="J157" s="21" t="s">
        <v>16</v>
      </c>
      <c r="K157" s="21" t="s">
        <v>17</v>
      </c>
      <c r="L157" s="21" t="s">
        <v>82</v>
      </c>
      <c r="M157" s="21" t="s">
        <v>83</v>
      </c>
      <c r="N157" s="21" t="s">
        <v>84</v>
      </c>
      <c r="O157" s="21" t="s">
        <v>85</v>
      </c>
      <c r="P157" s="21" t="s">
        <v>86</v>
      </c>
      <c r="Q157" s="21" t="s">
        <v>87</v>
      </c>
      <c r="R157" s="21" t="s">
        <v>88</v>
      </c>
      <c r="S157" s="21" t="s">
        <v>89</v>
      </c>
    </row>
    <row r="158" spans="1:20">
      <c r="A158" s="3"/>
      <c r="B158" s="2"/>
      <c r="C158" s="88" t="s">
        <v>92</v>
      </c>
      <c r="D158" s="88"/>
      <c r="E158" s="88"/>
      <c r="F158" s="2"/>
      <c r="G158" s="1"/>
      <c r="H158" s="1"/>
      <c r="I158" s="1"/>
      <c r="J158" s="1"/>
      <c r="K158" s="7"/>
    </row>
    <row r="159" spans="1:20">
      <c r="A159" s="28" t="s">
        <v>79</v>
      </c>
      <c r="B159" s="38" t="s">
        <v>80</v>
      </c>
      <c r="C159" s="38"/>
      <c r="D159" s="38"/>
      <c r="E159" s="38"/>
      <c r="F159" s="35">
        <v>70</v>
      </c>
      <c r="G159" s="39"/>
      <c r="H159" s="35">
        <v>4.5999999999999996</v>
      </c>
      <c r="I159" s="35">
        <v>7.4</v>
      </c>
      <c r="J159" s="39">
        <v>18.5</v>
      </c>
      <c r="K159" s="35">
        <v>145</v>
      </c>
      <c r="L159" s="40">
        <v>0.03</v>
      </c>
      <c r="M159" s="40">
        <v>1.2</v>
      </c>
      <c r="N159" s="40">
        <v>10</v>
      </c>
      <c r="O159" s="40">
        <v>0.2</v>
      </c>
      <c r="P159" s="40">
        <v>29</v>
      </c>
      <c r="Q159" s="40">
        <v>33</v>
      </c>
      <c r="R159" s="40">
        <v>15</v>
      </c>
      <c r="S159" s="40">
        <v>1.6</v>
      </c>
      <c r="T159" s="41"/>
    </row>
    <row r="160" spans="1:20">
      <c r="A160" s="3" t="s">
        <v>63</v>
      </c>
      <c r="B160" s="2" t="s">
        <v>133</v>
      </c>
      <c r="F160" s="4" t="s">
        <v>140</v>
      </c>
      <c r="G160" s="5"/>
      <c r="H160" s="4">
        <v>0.89</v>
      </c>
      <c r="I160" s="4">
        <v>9.15</v>
      </c>
      <c r="J160" s="4">
        <v>3.06</v>
      </c>
      <c r="K160" s="6">
        <v>101</v>
      </c>
      <c r="L160" s="22">
        <v>0.05</v>
      </c>
      <c r="M160" s="22">
        <v>16.38</v>
      </c>
      <c r="N160" s="22">
        <v>0.18</v>
      </c>
      <c r="O160" s="22">
        <v>0.45</v>
      </c>
      <c r="P160" s="22">
        <v>40.5</v>
      </c>
      <c r="Q160" s="22">
        <v>29.7</v>
      </c>
      <c r="R160" s="22">
        <v>15.3</v>
      </c>
      <c r="S160" s="22">
        <v>0.72</v>
      </c>
    </row>
    <row r="161" spans="1:19" ht="17.25" customHeight="1">
      <c r="A161" s="3" t="s">
        <v>23</v>
      </c>
      <c r="B161" s="2" t="s">
        <v>91</v>
      </c>
      <c r="F161" s="4">
        <v>120</v>
      </c>
      <c r="G161" s="5"/>
      <c r="H161" s="4">
        <v>0.48</v>
      </c>
      <c r="I161" s="4">
        <v>0.48</v>
      </c>
      <c r="J161" s="4">
        <v>11.76</v>
      </c>
      <c r="K161" s="6">
        <v>56</v>
      </c>
      <c r="L161" s="22">
        <v>0.04</v>
      </c>
      <c r="M161" s="22">
        <v>12</v>
      </c>
      <c r="N161" s="22"/>
      <c r="O161" s="22">
        <v>0.24</v>
      </c>
      <c r="P161" s="22">
        <v>19.2</v>
      </c>
      <c r="Q161" s="22">
        <v>13.2</v>
      </c>
      <c r="R161" s="22">
        <v>10.8</v>
      </c>
      <c r="S161" s="22">
        <v>2.64</v>
      </c>
    </row>
    <row r="162" spans="1:19" ht="21.75" customHeight="1">
      <c r="A162" s="3"/>
      <c r="B162" s="2"/>
      <c r="C162" s="2"/>
      <c r="D162" s="2"/>
      <c r="E162" s="2"/>
      <c r="F162" s="4"/>
      <c r="G162" s="8"/>
      <c r="H162" s="8">
        <f t="shared" ref="H162:S162" si="36">SUM(H159:H161)/3</f>
        <v>1.9899999999999995</v>
      </c>
      <c r="I162" s="8">
        <f t="shared" si="36"/>
        <v>5.6766666666666667</v>
      </c>
      <c r="J162" s="8">
        <f t="shared" si="36"/>
        <v>11.106666666666667</v>
      </c>
      <c r="K162" s="8">
        <f t="shared" si="36"/>
        <v>100.66666666666667</v>
      </c>
      <c r="L162" s="8">
        <f t="shared" si="36"/>
        <v>0.04</v>
      </c>
      <c r="M162" s="8">
        <f t="shared" si="36"/>
        <v>9.86</v>
      </c>
      <c r="N162" s="8">
        <f t="shared" si="36"/>
        <v>3.3933333333333331</v>
      </c>
      <c r="O162" s="8">
        <f t="shared" si="36"/>
        <v>0.29666666666666669</v>
      </c>
      <c r="P162" s="8">
        <f t="shared" si="36"/>
        <v>29.566666666666666</v>
      </c>
      <c r="Q162" s="8">
        <f t="shared" si="36"/>
        <v>25.3</v>
      </c>
      <c r="R162" s="8">
        <f t="shared" si="36"/>
        <v>13.700000000000001</v>
      </c>
      <c r="S162" s="8">
        <f t="shared" si="36"/>
        <v>1.6533333333333335</v>
      </c>
    </row>
    <row r="163" spans="1:19">
      <c r="A163" s="3"/>
      <c r="B163" s="2"/>
      <c r="C163" s="2"/>
      <c r="D163" s="2"/>
      <c r="E163" s="2"/>
      <c r="F163" s="4"/>
      <c r="G163" s="5"/>
      <c r="H163" s="5"/>
      <c r="I163" s="4"/>
      <c r="J163" s="4"/>
      <c r="K163" s="4"/>
      <c r="L163" s="22"/>
      <c r="M163" s="22"/>
      <c r="N163" s="22"/>
      <c r="O163" s="22"/>
      <c r="P163" s="22"/>
      <c r="Q163" s="22"/>
      <c r="R163" s="22"/>
      <c r="S163" s="22"/>
    </row>
    <row r="164" spans="1:19">
      <c r="A164" s="3"/>
      <c r="B164" s="2"/>
      <c r="C164" s="1" t="s">
        <v>98</v>
      </c>
      <c r="D164" s="2"/>
      <c r="E164" s="2"/>
      <c r="F164" s="2"/>
      <c r="G164" s="8"/>
      <c r="H164" s="8"/>
      <c r="I164" s="8"/>
      <c r="J164" s="7"/>
      <c r="K164" s="7"/>
      <c r="L164" s="22"/>
      <c r="M164" s="22"/>
      <c r="N164" s="22"/>
      <c r="O164" s="22"/>
      <c r="P164" s="22"/>
      <c r="Q164" s="22"/>
      <c r="R164" s="22"/>
      <c r="S164" s="22"/>
    </row>
    <row r="165" spans="1:19">
      <c r="A165" s="3" t="s">
        <v>25</v>
      </c>
      <c r="B165" s="2" t="s">
        <v>60</v>
      </c>
      <c r="C165" s="2"/>
      <c r="D165" s="2"/>
      <c r="E165" s="2"/>
      <c r="F165" s="4" t="s">
        <v>49</v>
      </c>
      <c r="G165" s="5"/>
      <c r="H165" s="4">
        <v>28.5</v>
      </c>
      <c r="I165" s="22">
        <v>12</v>
      </c>
      <c r="J165" s="22">
        <v>4.5999999999999996</v>
      </c>
      <c r="K165" s="22">
        <v>240</v>
      </c>
      <c r="L165" s="29">
        <v>7.0000000000000007E-2</v>
      </c>
      <c r="M165" s="29">
        <v>5.2</v>
      </c>
      <c r="N165" s="29">
        <v>11.3</v>
      </c>
      <c r="O165" s="29">
        <v>1</v>
      </c>
      <c r="P165" s="29">
        <v>21.6</v>
      </c>
      <c r="Q165" s="29">
        <v>91.3</v>
      </c>
      <c r="R165" s="29">
        <v>23</v>
      </c>
      <c r="S165" s="29">
        <v>1</v>
      </c>
    </row>
    <row r="166" spans="1:19">
      <c r="A166" s="3"/>
      <c r="B166" s="2"/>
      <c r="C166" s="2"/>
      <c r="D166" s="2"/>
      <c r="E166" s="2"/>
      <c r="F166" s="4"/>
      <c r="G166" s="5"/>
      <c r="H166" s="7">
        <f t="shared" ref="H166:S166" si="37">H165</f>
        <v>28.5</v>
      </c>
      <c r="I166" s="7">
        <f t="shared" si="37"/>
        <v>12</v>
      </c>
      <c r="J166" s="7">
        <f t="shared" si="37"/>
        <v>4.5999999999999996</v>
      </c>
      <c r="K166" s="7">
        <f t="shared" si="37"/>
        <v>240</v>
      </c>
      <c r="L166" s="7">
        <f t="shared" si="37"/>
        <v>7.0000000000000007E-2</v>
      </c>
      <c r="M166" s="7">
        <f t="shared" si="37"/>
        <v>5.2</v>
      </c>
      <c r="N166" s="7">
        <f t="shared" si="37"/>
        <v>11.3</v>
      </c>
      <c r="O166" s="7">
        <f t="shared" si="37"/>
        <v>1</v>
      </c>
      <c r="P166" s="7">
        <f t="shared" si="37"/>
        <v>21.6</v>
      </c>
      <c r="Q166" s="7">
        <f t="shared" si="37"/>
        <v>91.3</v>
      </c>
      <c r="R166" s="7">
        <f t="shared" si="37"/>
        <v>23</v>
      </c>
      <c r="S166" s="7">
        <f t="shared" si="37"/>
        <v>1</v>
      </c>
    </row>
    <row r="167" spans="1:19">
      <c r="A167" s="3"/>
      <c r="B167" s="2"/>
      <c r="C167" s="1" t="s">
        <v>95</v>
      </c>
      <c r="D167" s="2"/>
      <c r="E167" s="2"/>
      <c r="G167" s="8"/>
      <c r="H167" s="8"/>
      <c r="I167" s="4"/>
      <c r="J167" s="4"/>
      <c r="K167" s="4"/>
      <c r="L167" s="22"/>
      <c r="M167" s="22"/>
      <c r="N167" s="22"/>
      <c r="O167" s="22"/>
      <c r="P167" s="22"/>
      <c r="Q167" s="22"/>
      <c r="R167" s="22"/>
      <c r="S167" s="22"/>
    </row>
    <row r="168" spans="1:19">
      <c r="A168" s="3" t="s">
        <v>28</v>
      </c>
      <c r="B168" s="2" t="s">
        <v>136</v>
      </c>
      <c r="C168" s="2"/>
      <c r="D168" s="2"/>
      <c r="E168" s="2"/>
      <c r="F168" s="4" t="s">
        <v>62</v>
      </c>
      <c r="G168" s="5"/>
      <c r="H168" s="4">
        <v>10.56</v>
      </c>
      <c r="I168" s="4">
        <v>10.9</v>
      </c>
      <c r="J168" s="4">
        <v>47.61</v>
      </c>
      <c r="K168" s="6">
        <v>331</v>
      </c>
      <c r="L168" s="29">
        <v>0.18</v>
      </c>
      <c r="M168" s="29">
        <v>1.02</v>
      </c>
      <c r="N168" s="29">
        <v>4.8</v>
      </c>
      <c r="O168" s="29">
        <v>1.2</v>
      </c>
      <c r="P168" s="29">
        <v>63.48</v>
      </c>
      <c r="Q168" s="29">
        <v>223.2</v>
      </c>
      <c r="R168" s="29">
        <v>157.19999999999999</v>
      </c>
      <c r="S168" s="29">
        <v>4.78</v>
      </c>
    </row>
    <row r="169" spans="1:19">
      <c r="A169" s="3"/>
      <c r="B169" s="2"/>
      <c r="C169" s="2"/>
      <c r="D169" s="2"/>
      <c r="E169" s="2"/>
      <c r="F169" s="15"/>
      <c r="G169" s="8"/>
      <c r="H169" s="8">
        <f t="shared" ref="H169:S169" si="38">SUM(H168)</f>
        <v>10.56</v>
      </c>
      <c r="I169" s="8">
        <f t="shared" si="38"/>
        <v>10.9</v>
      </c>
      <c r="J169" s="8">
        <f t="shared" si="38"/>
        <v>47.61</v>
      </c>
      <c r="K169" s="8">
        <f t="shared" si="38"/>
        <v>331</v>
      </c>
      <c r="L169" s="8">
        <f t="shared" si="38"/>
        <v>0.18</v>
      </c>
      <c r="M169" s="8">
        <f t="shared" si="38"/>
        <v>1.02</v>
      </c>
      <c r="N169" s="8">
        <f t="shared" si="38"/>
        <v>4.8</v>
      </c>
      <c r="O169" s="8">
        <f t="shared" si="38"/>
        <v>1.2</v>
      </c>
      <c r="P169" s="8">
        <f t="shared" si="38"/>
        <v>63.48</v>
      </c>
      <c r="Q169" s="8">
        <f t="shared" si="38"/>
        <v>223.2</v>
      </c>
      <c r="R169" s="8">
        <f t="shared" si="38"/>
        <v>157.19999999999999</v>
      </c>
      <c r="S169" s="8">
        <f t="shared" si="38"/>
        <v>4.78</v>
      </c>
    </row>
    <row r="170" spans="1:19">
      <c r="A170" s="3"/>
      <c r="B170" s="2"/>
      <c r="C170" s="1" t="s">
        <v>96</v>
      </c>
      <c r="D170" s="1"/>
      <c r="E170" s="2"/>
      <c r="F170" s="15"/>
      <c r="G170" s="4"/>
      <c r="H170" s="4"/>
      <c r="I170" s="7"/>
      <c r="J170" s="7"/>
      <c r="K170" s="7"/>
      <c r="L170" s="22"/>
      <c r="M170" s="22"/>
      <c r="N170" s="22"/>
      <c r="O170" s="22"/>
      <c r="P170" s="22"/>
      <c r="Q170" s="22"/>
      <c r="R170" s="22"/>
      <c r="S170" s="22"/>
    </row>
    <row r="171" spans="1:19">
      <c r="A171" s="3" t="s">
        <v>36</v>
      </c>
      <c r="B171" s="2" t="s">
        <v>61</v>
      </c>
      <c r="C171" s="2"/>
      <c r="D171" s="2"/>
      <c r="E171" s="2"/>
      <c r="F171" s="4">
        <v>200</v>
      </c>
      <c r="G171" s="5"/>
      <c r="H171" s="4">
        <v>1.2</v>
      </c>
      <c r="I171" s="4"/>
      <c r="J171" s="4">
        <v>31.6</v>
      </c>
      <c r="K171" s="4">
        <v>126</v>
      </c>
      <c r="L171" s="37">
        <v>0.02</v>
      </c>
      <c r="M171" s="24">
        <v>0.8</v>
      </c>
      <c r="N171" s="29"/>
      <c r="O171" s="24">
        <v>1.1000000000000001</v>
      </c>
      <c r="P171" s="24">
        <v>32.6</v>
      </c>
      <c r="Q171" s="24">
        <v>29.2</v>
      </c>
      <c r="R171" s="24">
        <v>21</v>
      </c>
      <c r="S171" s="24">
        <v>1.2</v>
      </c>
    </row>
    <row r="172" spans="1:19">
      <c r="A172" s="3"/>
      <c r="B172" s="2"/>
      <c r="C172" s="2"/>
      <c r="D172" s="2"/>
      <c r="E172" s="2"/>
      <c r="F172" s="1"/>
      <c r="G172" s="8"/>
      <c r="H172" s="8">
        <f t="shared" ref="H172:S172" si="39">SUM(H171)</f>
        <v>1.2</v>
      </c>
      <c r="I172" s="8">
        <f t="shared" si="39"/>
        <v>0</v>
      </c>
      <c r="J172" s="8">
        <f t="shared" si="39"/>
        <v>31.6</v>
      </c>
      <c r="K172" s="8">
        <f t="shared" si="39"/>
        <v>126</v>
      </c>
      <c r="L172" s="8">
        <f t="shared" si="39"/>
        <v>0.02</v>
      </c>
      <c r="M172" s="8">
        <f t="shared" si="39"/>
        <v>0.8</v>
      </c>
      <c r="N172" s="8">
        <f t="shared" si="39"/>
        <v>0</v>
      </c>
      <c r="O172" s="8">
        <f t="shared" si="39"/>
        <v>1.1000000000000001</v>
      </c>
      <c r="P172" s="8">
        <f t="shared" si="39"/>
        <v>32.6</v>
      </c>
      <c r="Q172" s="8">
        <f t="shared" si="39"/>
        <v>29.2</v>
      </c>
      <c r="R172" s="8">
        <f t="shared" si="39"/>
        <v>21</v>
      </c>
      <c r="S172" s="8">
        <f t="shared" si="39"/>
        <v>1.2</v>
      </c>
    </row>
    <row r="173" spans="1:19">
      <c r="A173" s="3"/>
      <c r="B173" s="2" t="s">
        <v>5</v>
      </c>
      <c r="C173" s="2"/>
      <c r="D173" s="2"/>
      <c r="E173" s="2"/>
      <c r="F173" s="4">
        <v>40</v>
      </c>
      <c r="G173" s="5"/>
      <c r="H173" s="4">
        <v>2.9</v>
      </c>
      <c r="I173" s="4">
        <v>0.8</v>
      </c>
      <c r="J173" s="4">
        <v>17</v>
      </c>
      <c r="K173" s="4">
        <v>90</v>
      </c>
      <c r="L173" s="22">
        <v>0.04</v>
      </c>
      <c r="M173" s="29"/>
      <c r="N173" s="29"/>
      <c r="O173" s="29">
        <v>0.4</v>
      </c>
      <c r="P173" s="29">
        <v>8.6999999999999993</v>
      </c>
      <c r="Q173" s="29">
        <v>34.1</v>
      </c>
      <c r="R173" s="29">
        <v>9.1</v>
      </c>
      <c r="S173" s="29">
        <v>0.52</v>
      </c>
    </row>
    <row r="174" spans="1:19">
      <c r="A174" s="3"/>
      <c r="B174" s="2"/>
      <c r="C174" s="2"/>
      <c r="D174" s="2"/>
      <c r="E174" s="2"/>
      <c r="F174" s="4"/>
      <c r="G174" s="5"/>
      <c r="H174" s="4"/>
      <c r="I174" s="4"/>
      <c r="J174" s="4"/>
      <c r="K174" s="4"/>
      <c r="L174" s="22"/>
      <c r="M174" s="22"/>
      <c r="N174" s="22"/>
      <c r="O174" s="22"/>
      <c r="P174" s="22"/>
      <c r="Q174" s="22"/>
      <c r="R174" s="22"/>
      <c r="S174" s="22"/>
    </row>
    <row r="175" spans="1:19">
      <c r="A175" s="3"/>
      <c r="E175" s="23"/>
      <c r="F175" s="10" t="s">
        <v>6</v>
      </c>
      <c r="G175" s="8"/>
      <c r="H175" s="8">
        <f t="shared" ref="H175:S175" si="40">H162+H166+H169+H172+H173</f>
        <v>45.15</v>
      </c>
      <c r="I175" s="8">
        <f t="shared" si="40"/>
        <v>29.376666666666669</v>
      </c>
      <c r="J175" s="8">
        <f t="shared" si="40"/>
        <v>111.91666666666666</v>
      </c>
      <c r="K175" s="8">
        <f t="shared" si="40"/>
        <v>887.66666666666674</v>
      </c>
      <c r="L175" s="8">
        <f t="shared" si="40"/>
        <v>0.35000000000000003</v>
      </c>
      <c r="M175" s="8">
        <f t="shared" si="40"/>
        <v>16.88</v>
      </c>
      <c r="N175" s="8">
        <f t="shared" si="40"/>
        <v>19.493333333333332</v>
      </c>
      <c r="O175" s="8">
        <f t="shared" si="40"/>
        <v>3.9966666666666666</v>
      </c>
      <c r="P175" s="8">
        <f t="shared" si="40"/>
        <v>155.94666666666666</v>
      </c>
      <c r="Q175" s="8">
        <f t="shared" si="40"/>
        <v>403.09999999999997</v>
      </c>
      <c r="R175" s="8">
        <f t="shared" si="40"/>
        <v>223.99999999999997</v>
      </c>
      <c r="S175" s="8">
        <f t="shared" si="40"/>
        <v>9.1533333333333324</v>
      </c>
    </row>
    <row r="176" spans="1:19">
      <c r="A176" s="3"/>
      <c r="E176" s="75"/>
      <c r="F176" s="10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</row>
    <row r="177" spans="1:19">
      <c r="A177" s="73"/>
      <c r="B177" s="72" t="s">
        <v>100</v>
      </c>
      <c r="C177" s="71"/>
      <c r="D177" s="71"/>
      <c r="E177" s="71"/>
      <c r="F177" s="71"/>
      <c r="G177" s="71"/>
      <c r="H177" s="71"/>
      <c r="I177" s="71"/>
      <c r="J177" s="71"/>
      <c r="K177" s="24"/>
      <c r="L177" s="24"/>
      <c r="M177" s="24"/>
      <c r="N177" s="24"/>
      <c r="O177" s="24"/>
      <c r="P177" s="24"/>
      <c r="Q177" s="24"/>
      <c r="R177" s="24"/>
      <c r="S177" s="8"/>
    </row>
    <row r="178" spans="1:19" ht="29.25" customHeight="1">
      <c r="A178" s="80" t="s">
        <v>123</v>
      </c>
      <c r="B178" s="90" t="s">
        <v>124</v>
      </c>
      <c r="C178" s="90"/>
      <c r="D178" s="90"/>
      <c r="E178" s="90"/>
      <c r="F178" s="68" t="s">
        <v>125</v>
      </c>
      <c r="G178" s="69"/>
      <c r="H178" s="77">
        <v>11.33</v>
      </c>
      <c r="I178" s="77">
        <v>13.64</v>
      </c>
      <c r="J178" s="77">
        <v>19.899999999999999</v>
      </c>
      <c r="K178" s="78">
        <v>245</v>
      </c>
      <c r="L178" s="79">
        <v>0.31</v>
      </c>
      <c r="M178" s="79">
        <v>0.11</v>
      </c>
      <c r="N178" s="12"/>
      <c r="O178" s="79">
        <v>0.66</v>
      </c>
      <c r="P178" s="79">
        <v>164.5</v>
      </c>
      <c r="Q178" s="79">
        <v>151.5</v>
      </c>
      <c r="R178" s="79">
        <v>18.850000000000001</v>
      </c>
      <c r="S178" s="79">
        <v>0.59</v>
      </c>
    </row>
    <row r="179" spans="1:19">
      <c r="A179" s="71" t="s">
        <v>101</v>
      </c>
      <c r="B179" s="71" t="s">
        <v>126</v>
      </c>
      <c r="C179" s="71"/>
      <c r="D179" s="71"/>
      <c r="E179" s="12"/>
      <c r="F179" s="68" t="s">
        <v>62</v>
      </c>
      <c r="G179" s="69"/>
      <c r="H179" s="69">
        <v>5.53</v>
      </c>
      <c r="I179" s="69">
        <v>6.24</v>
      </c>
      <c r="J179" s="69">
        <v>35.56</v>
      </c>
      <c r="K179" s="68">
        <v>220</v>
      </c>
      <c r="L179" s="24">
        <v>0.05</v>
      </c>
      <c r="M179" s="24">
        <v>0.2</v>
      </c>
      <c r="N179" s="24">
        <v>49.16</v>
      </c>
      <c r="O179" s="24">
        <v>0.25</v>
      </c>
      <c r="P179" s="24">
        <v>110.33</v>
      </c>
      <c r="Q179" s="24">
        <v>111.01</v>
      </c>
      <c r="R179" s="24">
        <v>24.48</v>
      </c>
      <c r="S179" s="24">
        <v>0.38</v>
      </c>
    </row>
    <row r="180" spans="1:19" ht="15" customHeight="1">
      <c r="A180" s="81" t="s">
        <v>37</v>
      </c>
      <c r="B180" s="98" t="s">
        <v>130</v>
      </c>
      <c r="C180" s="98"/>
      <c r="D180" s="98"/>
      <c r="E180" s="98"/>
      <c r="F180" s="82" t="s">
        <v>47</v>
      </c>
      <c r="G180" s="83"/>
      <c r="H180" s="4">
        <v>7.0000000000000007E-2</v>
      </c>
      <c r="I180" s="4">
        <v>0.02</v>
      </c>
      <c r="J180" s="4">
        <v>15</v>
      </c>
      <c r="K180" s="4">
        <v>60</v>
      </c>
      <c r="L180" s="22"/>
      <c r="M180" s="22">
        <v>0.03</v>
      </c>
      <c r="N180" s="22"/>
      <c r="O180" s="22"/>
      <c r="P180" s="22">
        <v>11.1</v>
      </c>
      <c r="Q180" s="22">
        <v>3.9</v>
      </c>
      <c r="R180" s="22">
        <v>2.2999999999999998</v>
      </c>
      <c r="S180" s="22">
        <v>0.49</v>
      </c>
    </row>
    <row r="181" spans="1:19">
      <c r="A181" s="73"/>
      <c r="B181" s="72" t="s">
        <v>105</v>
      </c>
      <c r="C181" s="71"/>
      <c r="D181" s="71"/>
      <c r="E181" s="12"/>
      <c r="F181" s="68"/>
      <c r="G181" s="64"/>
      <c r="H181" s="64">
        <f t="shared" ref="H181:S181" si="41">SUM(H178:H180)</f>
        <v>16.93</v>
      </c>
      <c r="I181" s="64">
        <f t="shared" si="41"/>
        <v>19.900000000000002</v>
      </c>
      <c r="J181" s="64">
        <f t="shared" si="41"/>
        <v>70.460000000000008</v>
      </c>
      <c r="K181" s="66">
        <f t="shared" si="41"/>
        <v>525</v>
      </c>
      <c r="L181" s="26">
        <f t="shared" si="41"/>
        <v>0.36</v>
      </c>
      <c r="M181" s="26">
        <f t="shared" si="41"/>
        <v>0.33999999999999997</v>
      </c>
      <c r="N181" s="26">
        <f t="shared" si="41"/>
        <v>49.16</v>
      </c>
      <c r="O181" s="26">
        <f t="shared" si="41"/>
        <v>0.91</v>
      </c>
      <c r="P181" s="26">
        <f t="shared" si="41"/>
        <v>285.93</v>
      </c>
      <c r="Q181" s="26">
        <f t="shared" si="41"/>
        <v>266.40999999999997</v>
      </c>
      <c r="R181" s="26">
        <f t="shared" si="41"/>
        <v>45.629999999999995</v>
      </c>
      <c r="S181" s="26">
        <f t="shared" si="41"/>
        <v>1.46</v>
      </c>
    </row>
    <row r="182" spans="1:19">
      <c r="A182" s="56"/>
      <c r="B182" s="55"/>
      <c r="C182" s="54"/>
      <c r="D182" s="57"/>
      <c r="E182" s="57"/>
      <c r="F182" s="61"/>
      <c r="G182" s="61"/>
      <c r="H182" s="61"/>
      <c r="I182" s="61"/>
      <c r="J182" s="76"/>
      <c r="K182" s="59"/>
      <c r="L182" s="59"/>
      <c r="M182" s="59"/>
      <c r="N182" s="59"/>
      <c r="O182" s="59"/>
      <c r="P182" s="59"/>
      <c r="Q182" s="59"/>
      <c r="R182" s="59"/>
    </row>
    <row r="183" spans="1:19">
      <c r="A183" s="3"/>
      <c r="B183" s="1"/>
      <c r="C183" s="1"/>
      <c r="D183" s="2"/>
      <c r="E183" s="10"/>
      <c r="F183" s="10"/>
      <c r="G183" s="7"/>
      <c r="H183" s="4"/>
      <c r="I183" s="8"/>
      <c r="J183" s="8"/>
      <c r="K183" s="9"/>
    </row>
    <row r="184" spans="1:19">
      <c r="A184" s="3"/>
      <c r="B184" s="1"/>
      <c r="C184" s="1"/>
      <c r="D184" s="2"/>
      <c r="E184" s="10"/>
      <c r="F184" s="10"/>
      <c r="G184" s="7"/>
      <c r="H184" s="4"/>
      <c r="I184" s="8"/>
      <c r="J184" s="8"/>
      <c r="K184" s="9"/>
    </row>
    <row r="185" spans="1:19">
      <c r="A185" s="3"/>
      <c r="B185" s="1"/>
      <c r="C185" s="1"/>
      <c r="D185" s="2"/>
      <c r="E185" s="10"/>
      <c r="F185" s="10"/>
      <c r="G185" s="8"/>
      <c r="H185" s="4"/>
      <c r="I185" s="8"/>
      <c r="J185" s="8"/>
      <c r="K185" s="9"/>
    </row>
    <row r="186" spans="1:19">
      <c r="A186" s="3"/>
      <c r="B186" s="1"/>
      <c r="C186" s="1"/>
      <c r="D186" s="2"/>
      <c r="E186" s="10"/>
      <c r="F186" s="10"/>
      <c r="G186" s="7"/>
      <c r="H186" s="4"/>
      <c r="I186" s="8"/>
      <c r="J186" s="8"/>
      <c r="K186" s="9"/>
    </row>
    <row r="187" spans="1:19">
      <c r="A187" s="3"/>
      <c r="B187" s="1"/>
      <c r="C187" s="1"/>
      <c r="D187" s="2"/>
      <c r="E187" s="10"/>
      <c r="F187" s="10"/>
      <c r="G187" s="7"/>
      <c r="H187" s="4"/>
      <c r="I187" s="8"/>
      <c r="J187" s="8"/>
      <c r="K187" s="9"/>
    </row>
    <row r="188" spans="1:19">
      <c r="A188" s="3"/>
      <c r="B188" s="1"/>
      <c r="C188" s="1"/>
      <c r="D188" s="2"/>
      <c r="E188" s="10"/>
      <c r="F188" s="10"/>
      <c r="G188" s="7"/>
      <c r="H188" s="4"/>
      <c r="I188" s="8"/>
      <c r="J188" s="8"/>
      <c r="K188" s="9"/>
    </row>
  </sheetData>
  <mergeCells count="35">
    <mergeCell ref="B178:E178"/>
    <mergeCell ref="B180:E180"/>
    <mergeCell ref="B119:E119"/>
    <mergeCell ref="B149:D149"/>
    <mergeCell ref="B150:E150"/>
    <mergeCell ref="C158:E158"/>
    <mergeCell ref="B125:E125"/>
    <mergeCell ref="B128:E128"/>
    <mergeCell ref="B133:E133"/>
    <mergeCell ref="B137:E137"/>
    <mergeCell ref="B151:E151"/>
    <mergeCell ref="B157:E157"/>
    <mergeCell ref="C126:E126"/>
    <mergeCell ref="B91:E91"/>
    <mergeCell ref="B97:E97"/>
    <mergeCell ref="B100:E100"/>
    <mergeCell ref="B90:E90"/>
    <mergeCell ref="A1:K1"/>
    <mergeCell ref="A2:K2"/>
    <mergeCell ref="B6:E6"/>
    <mergeCell ref="C98:E98"/>
    <mergeCell ref="B31:E31"/>
    <mergeCell ref="B10:E10"/>
    <mergeCell ref="B21:E21"/>
    <mergeCell ref="B37:E37"/>
    <mergeCell ref="B44:E44"/>
    <mergeCell ref="B52:E52"/>
    <mergeCell ref="B66:E66"/>
    <mergeCell ref="B76:E76"/>
    <mergeCell ref="A3:C3"/>
    <mergeCell ref="C8:E8"/>
    <mergeCell ref="C39:E39"/>
    <mergeCell ref="B60:D60"/>
    <mergeCell ref="B59:E59"/>
    <mergeCell ref="B4:K4"/>
  </mergeCells>
  <pageMargins left="0.19685039370078741" right="0.19685039370078741" top="0.39370078740157483" bottom="0.39370078740157483" header="0.31496062992125984" footer="0.31496062992125984"/>
  <pageSetup paperSize="9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2021-06-21T13:30:24Z</dcterms:modified>
</cp:coreProperties>
</file>